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70" yWindow="45" windowWidth="18915" windowHeight="9840" activeTab="5"/>
  </bookViews>
  <sheets>
    <sheet name="Index" sheetId="2" r:id="rId1"/>
    <sheet name="Startkort 1" sheetId="1" r:id="rId2"/>
    <sheet name="Startkort 2" sheetId="8" r:id="rId3"/>
    <sheet name="Matchinfo" sheetId="3" r:id="rId4"/>
    <sheet name="Spelarkostnad HT" sheetId="5" r:id="rId5"/>
    <sheet name="Spelarkostnad VT" sheetId="6" r:id="rId6"/>
    <sheet name="Program" sheetId="7" r:id="rId7"/>
  </sheets>
  <externalReferences>
    <externalReference r:id="rId8"/>
    <externalReference r:id="rId9"/>
  </externalReferences>
  <definedNames>
    <definedName name="Division" localSheetId="2">[1]Index!#REF!</definedName>
    <definedName name="Division">Index!#REF!</definedName>
    <definedName name="Lagnamn" localSheetId="2">[1]Index!#REF!</definedName>
    <definedName name="Lagnamn">Index!#REF!</definedName>
    <definedName name="Plats" localSheetId="2">[1]Index!#REF!</definedName>
    <definedName name="Plats">Index!#REF!</definedName>
    <definedName name="Spelare" localSheetId="2">[1]Index!$G$2:$G$15</definedName>
    <definedName name="Spelare">Index!$G$2:$G$15</definedName>
    <definedName name="Spelborta">Program!$F$1:$F$24</definedName>
    <definedName name="Speldag">Program!$B$1:$B$24</definedName>
    <definedName name="Speldagar">Program!$B$27:$B$50</definedName>
    <definedName name="Spelhemma">Program!$D$1:$D$24</definedName>
    <definedName name="Spelomg">Program!$A$1:$A$24</definedName>
    <definedName name="_xlnm.Print_Area" localSheetId="3">Matchinfo!$A$1:$J$30</definedName>
    <definedName name="_xlnm.Print_Area" localSheetId="6">Program!$A$1:$F$24</definedName>
    <definedName name="_xlnm.Print_Area" localSheetId="4">'Spelarkostnad HT'!$A$1:$P$29</definedName>
    <definedName name="_xlnm.Print_Area" localSheetId="5">'Spelarkostnad VT'!$A$1:$P$29</definedName>
  </definedNames>
  <calcPr calcId="124519"/>
</workbook>
</file>

<file path=xl/calcChain.xml><?xml version="1.0" encoding="utf-8"?>
<calcChain xmlns="http://schemas.openxmlformats.org/spreadsheetml/2006/main">
  <c r="E31" i="5"/>
  <c r="M22" s="1"/>
  <c r="L22"/>
  <c r="J22"/>
  <c r="H22"/>
  <c r="F22"/>
  <c r="D22"/>
  <c r="A18"/>
  <c r="A17"/>
  <c r="A16"/>
  <c r="A15"/>
  <c r="A14"/>
  <c r="A13"/>
  <c r="A12"/>
  <c r="A11"/>
  <c r="A10"/>
  <c r="A9"/>
  <c r="A8"/>
  <c r="A7"/>
  <c r="A6"/>
  <c r="A5"/>
  <c r="E31" i="6"/>
  <c r="B20" i="5"/>
  <c r="B19"/>
  <c r="B18"/>
  <c r="B17"/>
  <c r="B16"/>
  <c r="B15"/>
  <c r="B14"/>
  <c r="B13"/>
  <c r="B12"/>
  <c r="B11"/>
  <c r="B10"/>
  <c r="B9"/>
  <c r="B8"/>
  <c r="B7"/>
  <c r="P7"/>
  <c r="B6"/>
  <c r="P6"/>
  <c r="B5"/>
  <c r="P5"/>
  <c r="R83" i="8"/>
  <c r="G83"/>
  <c r="R57"/>
  <c r="G57"/>
  <c r="R33"/>
  <c r="G33"/>
  <c r="G100"/>
  <c r="G74"/>
  <c r="G50"/>
  <c r="G24"/>
  <c r="R7"/>
  <c r="G7"/>
  <c r="Z81"/>
  <c r="Z55"/>
  <c r="Z31"/>
  <c r="Z5"/>
  <c r="G81"/>
  <c r="G55"/>
  <c r="G31"/>
  <c r="G5"/>
  <c r="G79"/>
  <c r="G53"/>
  <c r="G29"/>
  <c r="G3"/>
  <c r="B20" i="6"/>
  <c r="P20"/>
  <c r="B19"/>
  <c r="P19"/>
  <c r="B18"/>
  <c r="P18"/>
  <c r="B17"/>
  <c r="P17"/>
  <c r="A15"/>
  <c r="N22"/>
  <c r="O22"/>
  <c r="B16"/>
  <c r="P16"/>
  <c r="B15"/>
  <c r="P15"/>
  <c r="B14"/>
  <c r="P14"/>
  <c r="B13"/>
  <c r="P13"/>
  <c r="B12"/>
  <c r="P12"/>
  <c r="B11"/>
  <c r="P11"/>
  <c r="B10"/>
  <c r="P10"/>
  <c r="B9"/>
  <c r="P9"/>
  <c r="B8"/>
  <c r="P8"/>
  <c r="B7"/>
  <c r="P7"/>
  <c r="B6"/>
  <c r="P6"/>
  <c r="B5"/>
  <c r="P5"/>
  <c r="L59" i="3"/>
  <c r="L58"/>
  <c r="L57"/>
  <c r="D14" i="2"/>
  <c r="E8" s="1"/>
  <c r="E14"/>
  <c r="E6"/>
  <c r="E5"/>
  <c r="U55" i="8"/>
  <c r="B50" i="7"/>
  <c r="B49"/>
  <c r="B48"/>
  <c r="B47"/>
  <c r="B46"/>
  <c r="B45"/>
  <c r="B44"/>
  <c r="B43"/>
  <c r="B42"/>
  <c r="B41"/>
  <c r="B40"/>
  <c r="B37"/>
  <c r="B36"/>
  <c r="B35"/>
  <c r="B34"/>
  <c r="B33"/>
  <c r="B32"/>
  <c r="B31"/>
  <c r="B30"/>
  <c r="B29"/>
  <c r="B28"/>
  <c r="B27"/>
  <c r="B27" i="3"/>
  <c r="B26"/>
  <c r="B25"/>
  <c r="A18" i="6"/>
  <c r="A17"/>
  <c r="A16"/>
  <c r="A14"/>
  <c r="A13"/>
  <c r="A12"/>
  <c r="A11"/>
  <c r="A10"/>
  <c r="A9"/>
  <c r="A8"/>
  <c r="A7"/>
  <c r="A6"/>
  <c r="A5"/>
  <c r="O4"/>
  <c r="N4"/>
  <c r="O3"/>
  <c r="N3"/>
  <c r="M3"/>
  <c r="L3"/>
  <c r="K3"/>
  <c r="J3"/>
  <c r="I3"/>
  <c r="H3"/>
  <c r="G3"/>
  <c r="F3"/>
  <c r="E3"/>
  <c r="D3"/>
  <c r="C3"/>
  <c r="O2"/>
  <c r="N2"/>
  <c r="M2"/>
  <c r="L2"/>
  <c r="K2"/>
  <c r="J2"/>
  <c r="I2"/>
  <c r="H2"/>
  <c r="G2"/>
  <c r="F2"/>
  <c r="E2"/>
  <c r="D2"/>
  <c r="C2"/>
  <c r="O1"/>
  <c r="N1"/>
  <c r="M1"/>
  <c r="M4"/>
  <c r="L1"/>
  <c r="L4"/>
  <c r="K1"/>
  <c r="K4"/>
  <c r="J1"/>
  <c r="J4"/>
  <c r="I1"/>
  <c r="I4"/>
  <c r="H1"/>
  <c r="H4"/>
  <c r="G1"/>
  <c r="G4"/>
  <c r="F1"/>
  <c r="F4"/>
  <c r="E1"/>
  <c r="E4"/>
  <c r="D1"/>
  <c r="D4"/>
  <c r="C1"/>
  <c r="C4"/>
  <c r="O22" i="5"/>
  <c r="N22"/>
  <c r="P20"/>
  <c r="P19"/>
  <c r="P18"/>
  <c r="P17"/>
  <c r="P16"/>
  <c r="P15"/>
  <c r="P14"/>
  <c r="P13"/>
  <c r="P12"/>
  <c r="P8"/>
  <c r="P9"/>
  <c r="P10"/>
  <c r="P11"/>
  <c r="E29"/>
  <c r="O4"/>
  <c r="N4"/>
  <c r="O3"/>
  <c r="N3"/>
  <c r="M3"/>
  <c r="L3"/>
  <c r="K3"/>
  <c r="J3"/>
  <c r="I3"/>
  <c r="H3"/>
  <c r="G3"/>
  <c r="F3"/>
  <c r="E3"/>
  <c r="D3"/>
  <c r="C3"/>
  <c r="O2"/>
  <c r="N2"/>
  <c r="M2"/>
  <c r="L2"/>
  <c r="K2"/>
  <c r="J2"/>
  <c r="I2"/>
  <c r="H2"/>
  <c r="G2"/>
  <c r="F2"/>
  <c r="E2"/>
  <c r="D2"/>
  <c r="C2"/>
  <c r="O1"/>
  <c r="N1"/>
  <c r="M1"/>
  <c r="M4"/>
  <c r="L1"/>
  <c r="L4"/>
  <c r="K1"/>
  <c r="K4"/>
  <c r="J1"/>
  <c r="J4"/>
  <c r="I1"/>
  <c r="I4"/>
  <c r="H1"/>
  <c r="H4"/>
  <c r="G1"/>
  <c r="G4"/>
  <c r="F1"/>
  <c r="F4"/>
  <c r="E1"/>
  <c r="E4"/>
  <c r="D1"/>
  <c r="D4"/>
  <c r="C1"/>
  <c r="C4"/>
  <c r="U31" i="8"/>
  <c r="U81"/>
  <c r="U5"/>
  <c r="E11" i="2"/>
  <c r="U24" i="8" s="1"/>
  <c r="B22" i="6"/>
  <c r="B22" i="5"/>
  <c r="E29" i="6"/>
  <c r="U74" i="8"/>
  <c r="U100"/>
  <c r="L60" i="3"/>
  <c r="L56"/>
  <c r="L55"/>
  <c r="L54"/>
  <c r="L53"/>
  <c r="L52"/>
  <c r="L51"/>
  <c r="L50"/>
  <c r="L49"/>
  <c r="L48"/>
  <c r="L47"/>
  <c r="L46"/>
  <c r="L45"/>
  <c r="L43"/>
  <c r="L42"/>
  <c r="L20"/>
  <c r="L19"/>
  <c r="L18"/>
  <c r="C9"/>
  <c r="B3"/>
  <c r="C10"/>
  <c r="I9"/>
  <c r="I3"/>
  <c r="B24"/>
  <c r="B23"/>
  <c r="B22"/>
  <c r="B21"/>
  <c r="B20"/>
  <c r="B19"/>
  <c r="B18"/>
  <c r="B17"/>
  <c r="B16"/>
  <c r="N160" i="1"/>
  <c r="N107"/>
  <c r="N54"/>
  <c r="N1"/>
  <c r="R7"/>
  <c r="G212"/>
  <c r="G159"/>
  <c r="G106"/>
  <c r="G53"/>
  <c r="Z164"/>
  <c r="Z111"/>
  <c r="Z58"/>
  <c r="U111"/>
  <c r="U164"/>
  <c r="U58"/>
  <c r="U5"/>
  <c r="Z5"/>
  <c r="G164"/>
  <c r="G111"/>
  <c r="G58"/>
  <c r="G5"/>
  <c r="R166"/>
  <c r="G166"/>
  <c r="R113"/>
  <c r="G113"/>
  <c r="R60"/>
  <c r="G60"/>
  <c r="G162"/>
  <c r="G109"/>
  <c r="G56"/>
  <c r="G3"/>
  <c r="G7"/>
  <c r="K2" i="2" l="1"/>
  <c r="J2" s="1"/>
  <c r="K17"/>
  <c r="J17" s="1"/>
  <c r="K16"/>
  <c r="J16" s="1"/>
  <c r="K15"/>
  <c r="J15" s="1"/>
  <c r="K14"/>
  <c r="J14" s="1"/>
  <c r="K13"/>
  <c r="J13" s="1"/>
  <c r="K12"/>
  <c r="J12" s="1"/>
  <c r="K11"/>
  <c r="J11" s="1"/>
  <c r="K10"/>
  <c r="J10" s="1"/>
  <c r="K9"/>
  <c r="J9" s="1"/>
  <c r="K8"/>
  <c r="J8" s="1"/>
  <c r="K7"/>
  <c r="J7" s="1"/>
  <c r="K5"/>
  <c r="J5" s="1"/>
  <c r="K4"/>
  <c r="J4" s="1"/>
  <c r="D30"/>
  <c r="K6"/>
  <c r="J6" s="1"/>
  <c r="K3"/>
  <c r="J3" s="1"/>
  <c r="L22" i="6"/>
  <c r="J22"/>
  <c r="H22"/>
  <c r="F22"/>
  <c r="D22"/>
  <c r="K22"/>
  <c r="I22"/>
  <c r="G22"/>
  <c r="C22"/>
  <c r="M22"/>
  <c r="E22"/>
  <c r="U50" i="8"/>
  <c r="C22" i="5"/>
  <c r="E22"/>
  <c r="G22"/>
  <c r="I22"/>
  <c r="K22"/>
  <c r="B12" i="8" l="1"/>
  <c r="B21" i="1"/>
  <c r="L44" i="3"/>
  <c r="D5"/>
  <c r="B16" i="8"/>
  <c r="B43" i="1"/>
  <c r="B40" i="8"/>
  <c r="B85" i="1"/>
  <c r="B60" i="8"/>
  <c r="B116" i="1"/>
  <c r="B64" i="8"/>
  <c r="B138" i="1"/>
  <c r="B86" i="8"/>
  <c r="B169" i="1"/>
  <c r="B90" i="8"/>
  <c r="B191" i="1"/>
  <c r="B10"/>
  <c r="B10" i="8"/>
  <c r="B36"/>
  <c r="B63" i="1"/>
  <c r="B14" i="8"/>
  <c r="B32" i="1"/>
  <c r="B38" i="8"/>
  <c r="B74" i="1"/>
  <c r="B42" i="8"/>
  <c r="B96" i="1"/>
  <c r="B62" i="8"/>
  <c r="B127" i="1"/>
  <c r="B66" i="8"/>
  <c r="B149" i="1"/>
  <c r="B88" i="8"/>
  <c r="B180" i="1"/>
  <c r="B92" i="8"/>
  <c r="B202" i="1"/>
  <c r="P22" i="5"/>
  <c r="E25" s="1"/>
  <c r="P25" s="1"/>
  <c r="P22" i="6"/>
  <c r="E25" s="1"/>
  <c r="P25" s="1"/>
</calcChain>
</file>

<file path=xl/sharedStrings.xml><?xml version="1.0" encoding="utf-8"?>
<sst xmlns="http://schemas.openxmlformats.org/spreadsheetml/2006/main" count="1005" uniqueCount="168">
  <si>
    <t>Spelare</t>
  </si>
  <si>
    <t>Hemma 4</t>
  </si>
  <si>
    <t>Hemma 8</t>
  </si>
  <si>
    <t>Borta 4</t>
  </si>
  <si>
    <t>Borta 8</t>
  </si>
  <si>
    <t>Spelare 1:</t>
  </si>
  <si>
    <t>Kenth L</t>
  </si>
  <si>
    <t>Klubbnamn</t>
  </si>
  <si>
    <t>Perstorp 1</t>
  </si>
  <si>
    <t>Benny</t>
  </si>
  <si>
    <t>Spelare 2:</t>
  </si>
  <si>
    <t>Division</t>
  </si>
  <si>
    <t>1</t>
  </si>
  <si>
    <t>Britt S</t>
  </si>
  <si>
    <t>Spelare 3:</t>
  </si>
  <si>
    <t>Lars K</t>
  </si>
  <si>
    <t>Omgång</t>
  </si>
  <si>
    <t>Karl-Uno J</t>
  </si>
  <si>
    <t>Spelare 4:</t>
  </si>
  <si>
    <t>Yngve H</t>
  </si>
  <si>
    <t>Datum</t>
  </si>
  <si>
    <t>Spelare 5:</t>
  </si>
  <si>
    <t>Thure K</t>
  </si>
  <si>
    <t>Klockan</t>
  </si>
  <si>
    <t>Spelare 6:</t>
  </si>
  <si>
    <t>Per-Ove J.</t>
  </si>
  <si>
    <t>Samling</t>
  </si>
  <si>
    <t>Spelare 7:</t>
  </si>
  <si>
    <t>Hemma/Borta</t>
  </si>
  <si>
    <t>Spelare 8:</t>
  </si>
  <si>
    <t>Yvind C.</t>
  </si>
  <si>
    <t>4/8 banor</t>
  </si>
  <si>
    <t>Torsten A</t>
  </si>
  <si>
    <t>Reserv:</t>
  </si>
  <si>
    <t>Startbana</t>
  </si>
  <si>
    <t xml:space="preserve"> </t>
  </si>
  <si>
    <t>Motståndare</t>
  </si>
  <si>
    <t>Bilar:</t>
  </si>
  <si>
    <t>Spelaravg HT</t>
  </si>
  <si>
    <t>Spelaravg VT</t>
  </si>
  <si>
    <r>
      <t xml:space="preserve">Lösenord för arbetsboken:  </t>
    </r>
    <r>
      <rPr>
        <b/>
        <sz val="14"/>
        <color rgb="FFFF0000"/>
        <rFont val="Arial"/>
        <family val="2"/>
      </rPr>
      <t>startkort</t>
    </r>
  </si>
  <si>
    <t>Alliansen Ringen</t>
  </si>
  <si>
    <t>Startkort Banpoäng</t>
  </si>
  <si>
    <t>Division:</t>
  </si>
  <si>
    <t>Förening:</t>
  </si>
  <si>
    <t>Lag:</t>
  </si>
  <si>
    <t>Datum:</t>
  </si>
  <si>
    <t xml:space="preserve">Omg: </t>
  </si>
  <si>
    <t>Spelare 2</t>
  </si>
  <si>
    <t>Resultat</t>
  </si>
  <si>
    <t>Ban- poäng</t>
  </si>
  <si>
    <t>Omg1</t>
  </si>
  <si>
    <t>H1-B1</t>
  </si>
  <si>
    <t>H2-B2</t>
  </si>
  <si>
    <t>H3-B3</t>
  </si>
  <si>
    <t>H4-B4</t>
  </si>
  <si>
    <t>Ser 1</t>
  </si>
  <si>
    <t>Bana</t>
  </si>
  <si>
    <t>1    2</t>
  </si>
  <si>
    <t>3    4</t>
  </si>
  <si>
    <t>5    6</t>
  </si>
  <si>
    <t>7    8</t>
  </si>
  <si>
    <t>Omg5</t>
  </si>
  <si>
    <t>Summa serie 1</t>
  </si>
  <si>
    <t>Omg2</t>
  </si>
  <si>
    <t>B4-H3</t>
  </si>
  <si>
    <t>B3-H4</t>
  </si>
  <si>
    <t>B2-H1</t>
  </si>
  <si>
    <t>B1-H2</t>
  </si>
  <si>
    <t>Omg6</t>
  </si>
  <si>
    <t>Summa serie 2</t>
  </si>
  <si>
    <t>Omg3</t>
  </si>
  <si>
    <t>H4-B2</t>
  </si>
  <si>
    <t>H3-B1</t>
  </si>
  <si>
    <t>H2-B4</t>
  </si>
  <si>
    <t>H1-B3</t>
  </si>
  <si>
    <t>H3-B2</t>
  </si>
  <si>
    <t>H4-B1</t>
  </si>
  <si>
    <t>Omg7</t>
  </si>
  <si>
    <t>H2-B3</t>
  </si>
  <si>
    <t>H1-B4</t>
  </si>
  <si>
    <t>Summa serie 3</t>
  </si>
  <si>
    <t>Omg4</t>
  </si>
  <si>
    <t>B3-H2</t>
  </si>
  <si>
    <t>B4-H1</t>
  </si>
  <si>
    <t>B1-H4</t>
  </si>
  <si>
    <t>B2-H3</t>
  </si>
  <si>
    <t>B1-H3</t>
  </si>
  <si>
    <t>B2-H4</t>
  </si>
  <si>
    <t>Omg8</t>
  </si>
  <si>
    <t>B4-H2</t>
  </si>
  <si>
    <t>B3-H1</t>
  </si>
  <si>
    <t>Summa serie 4</t>
  </si>
  <si>
    <t>Underskrift spelare 1</t>
  </si>
  <si>
    <t>Underskrift spelare 2</t>
  </si>
  <si>
    <t>Spelare 1</t>
  </si>
  <si>
    <t>Summa</t>
  </si>
  <si>
    <t xml:space="preserve">Serie 1 </t>
  </si>
  <si>
    <t>+</t>
  </si>
  <si>
    <t>=</t>
  </si>
  <si>
    <t xml:space="preserve">Serie 2 </t>
  </si>
  <si>
    <t>Serie 3</t>
  </si>
  <si>
    <t>Serie 4</t>
  </si>
  <si>
    <t>Motståndarlag:</t>
  </si>
  <si>
    <t>Serie 2</t>
  </si>
  <si>
    <t>LAGUPPSTÄLLNING BK74   LAG 1</t>
  </si>
  <si>
    <t xml:space="preserve">Klockan </t>
  </si>
  <si>
    <t xml:space="preserve">Perstorp möter </t>
  </si>
  <si>
    <t>Lagledare</t>
  </si>
  <si>
    <t>Benny P</t>
  </si>
  <si>
    <t>Telefon</t>
  </si>
  <si>
    <t>343 27</t>
  </si>
  <si>
    <t>Bilar</t>
  </si>
  <si>
    <t>V.g. Fyll i om du kan spela eller inte så snart som möjligt. Är du osäker, kontakta lagledaren. Om du inte fyllt i aktuell match senast 2 dagar innan, antas att du inte kan spela</t>
  </si>
  <si>
    <t>Kan</t>
  </si>
  <si>
    <t>Kan inte</t>
  </si>
  <si>
    <t>Kan ej nästa match</t>
  </si>
  <si>
    <t>Kan ej näst-nästa match</t>
  </si>
  <si>
    <t>1.</t>
  </si>
  <si>
    <t>2.</t>
  </si>
  <si>
    <t>3.</t>
  </si>
  <si>
    <t>4.</t>
  </si>
  <si>
    <t>5.</t>
  </si>
  <si>
    <t>6.</t>
  </si>
  <si>
    <t>7.</t>
  </si>
  <si>
    <t>8.</t>
  </si>
  <si>
    <t>Reserv</t>
  </si>
  <si>
    <t>Kommande matcher</t>
  </si>
  <si>
    <t>Måndagen den 5/9 mot Höör 1  borta</t>
  </si>
  <si>
    <t>Tisdagen den 20/9 mot   Ängelholm 3 hemma</t>
  </si>
  <si>
    <t>Plats</t>
  </si>
  <si>
    <t>Bil</t>
  </si>
  <si>
    <t>Bortalag</t>
  </si>
  <si>
    <t>Sträcka</t>
  </si>
  <si>
    <t>Matchkostnad</t>
  </si>
  <si>
    <t>BK 74</t>
  </si>
  <si>
    <t>Summa erlagd reseersättning:</t>
  </si>
  <si>
    <t>Parkering</t>
  </si>
  <si>
    <t>Beloppet insättes på bankgiro:  701-0408</t>
  </si>
  <si>
    <t>Summa bilkostnader att betala ut:</t>
  </si>
  <si>
    <t>Spelarkostnad:</t>
  </si>
  <si>
    <t>Perstorp 1 </t>
  </si>
  <si>
    <t>-</t>
  </si>
  <si>
    <t>  Tyringe 1</t>
  </si>
  <si>
    <t>Höör 1 </t>
  </si>
  <si>
    <t>  Perstorp 1</t>
  </si>
  <si>
    <t>  Ängelholm 3</t>
  </si>
  <si>
    <t>Helsingborg 1 </t>
  </si>
  <si>
    <t>  Klippan 1</t>
  </si>
  <si>
    <t>Åstorp 1 </t>
  </si>
  <si>
    <t>  Eslöv 1</t>
  </si>
  <si>
    <t>Bjuv 1 </t>
  </si>
  <si>
    <t>  Landskrona 1</t>
  </si>
  <si>
    <t>Höganäs 1 </t>
  </si>
  <si>
    <t>  Örkelljunga 1</t>
  </si>
  <si>
    <t>Tyringe 1 </t>
  </si>
  <si>
    <t>  Höör 1</t>
  </si>
  <si>
    <t>Ängelholm 3 </t>
  </si>
  <si>
    <t>  Helsingborg 1</t>
  </si>
  <si>
    <t>Klippan 1 </t>
  </si>
  <si>
    <t>  Åstorp 1</t>
  </si>
  <si>
    <t>Eslöv 1 </t>
  </si>
  <si>
    <t>  Bjuv 1</t>
  </si>
  <si>
    <t>Landskrona 1 </t>
  </si>
  <si>
    <t>  Höganäs 1</t>
  </si>
  <si>
    <t>Örkelljunga 1 </t>
  </si>
  <si>
    <t>Tack för denna säsong.</t>
  </si>
  <si>
    <t>Ha en riktigt skön sommar.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</si>
</sst>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164" formatCode="yyyy/mm/dd;@"/>
    <numFmt numFmtId="165" formatCode="dddd&quot;en den&quot;\ d\/m"/>
    <numFmt numFmtId="166" formatCode="hh:mm;@"/>
    <numFmt numFmtId="167" formatCode="#,##0\ &quot;kr&quot;"/>
    <numFmt numFmtId="168" formatCode="#,##0.0&quot; mil&quot;;\-#,##0.0;&quot;&quot;;&quot;mil&quot;@"/>
    <numFmt numFmtId="169" formatCode="#,##0&quot; km&quot;;\-#,##0;&quot;&quot;;&quot;km&quot;@"/>
    <numFmt numFmtId="170" formatCode="#,##0.00&quot; kr/delt&quot;;\-#,##0.00;&quot;kr/delt&quot;;&quot;kr/delt&quot;@"/>
  </numFmts>
  <fonts count="5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5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206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sz val="14"/>
      <color rgb="FF663300"/>
      <name val="Arial"/>
      <family val="2"/>
    </font>
    <font>
      <b/>
      <sz val="14"/>
      <color rgb="FF6633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24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8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left"/>
    </xf>
    <xf numFmtId="49" fontId="9" fillId="2" borderId="0" xfId="0" applyNumberFormat="1" applyFont="1" applyFill="1" applyProtection="1">
      <protection locked="0"/>
    </xf>
    <xf numFmtId="49" fontId="9" fillId="3" borderId="0" xfId="0" applyNumberFormat="1" applyFont="1" applyFill="1" applyProtection="1">
      <protection locked="0"/>
    </xf>
    <xf numFmtId="164" fontId="9" fillId="3" borderId="0" xfId="0" applyNumberFormat="1" applyFont="1" applyFill="1" applyAlignment="1" applyProtection="1">
      <alignment horizontal="left"/>
      <protection locked="0"/>
    </xf>
    <xf numFmtId="0" fontId="9" fillId="4" borderId="0" xfId="0" applyFont="1" applyFill="1" applyProtection="1">
      <protection locked="0"/>
    </xf>
    <xf numFmtId="0" fontId="9" fillId="0" borderId="0" xfId="0" applyFont="1" applyProtection="1"/>
    <xf numFmtId="49" fontId="9" fillId="0" borderId="0" xfId="0" applyNumberFormat="1" applyFont="1" applyProtection="1"/>
    <xf numFmtId="0" fontId="0" fillId="0" borderId="0" xfId="0" applyProtection="1"/>
    <xf numFmtId="0" fontId="10" fillId="0" borderId="0" xfId="0" applyFont="1" applyProtection="1"/>
    <xf numFmtId="0" fontId="8" fillId="0" borderId="0" xfId="0" applyFont="1" applyProtection="1"/>
    <xf numFmtId="0" fontId="11" fillId="0" borderId="0" xfId="1" applyFont="1" applyFill="1" applyAlignment="1" applyProtection="1"/>
    <xf numFmtId="49" fontId="0" fillId="0" borderId="0" xfId="0" applyNumberFormat="1" applyProtection="1"/>
    <xf numFmtId="0" fontId="9" fillId="4" borderId="0" xfId="0" applyFont="1" applyFill="1" applyAlignment="1" applyProtection="1">
      <alignment horizontal="left"/>
    </xf>
    <xf numFmtId="0" fontId="12" fillId="3" borderId="0" xfId="1" applyFont="1" applyFill="1" applyAlignment="1" applyProtection="1">
      <alignment horizontal="left"/>
      <protection locked="0"/>
    </xf>
    <xf numFmtId="0" fontId="14" fillId="0" borderId="0" xfId="0" applyFont="1" applyProtection="1"/>
    <xf numFmtId="49" fontId="14" fillId="0" borderId="0" xfId="0" applyNumberFormat="1" applyFont="1" applyProtection="1"/>
    <xf numFmtId="0" fontId="7" fillId="0" borderId="0" xfId="1" applyFont="1"/>
    <xf numFmtId="0" fontId="17" fillId="0" borderId="0" xfId="1" applyFont="1"/>
    <xf numFmtId="0" fontId="24" fillId="0" borderId="13" xfId="1" applyFont="1" applyBorder="1"/>
    <xf numFmtId="0" fontId="17" fillId="0" borderId="14" xfId="1" applyFont="1" applyBorder="1"/>
    <xf numFmtId="0" fontId="25" fillId="0" borderId="13" xfId="1" applyFont="1" applyBorder="1"/>
    <xf numFmtId="166" fontId="9" fillId="3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Protection="1"/>
    <xf numFmtId="20" fontId="17" fillId="0" borderId="0" xfId="1" applyNumberFormat="1" applyFont="1" applyAlignment="1" applyProtection="1">
      <protection locked="0"/>
    </xf>
    <xf numFmtId="0" fontId="17" fillId="0" borderId="0" xfId="1" applyFont="1" applyAlignment="1" applyProtection="1">
      <protection locked="0"/>
    </xf>
    <xf numFmtId="0" fontId="18" fillId="0" borderId="0" xfId="1" applyFont="1" applyBorder="1" applyAlignment="1" applyProtection="1">
      <protection locked="0"/>
    </xf>
    <xf numFmtId="0" fontId="7" fillId="0" borderId="0" xfId="1" applyFont="1" applyBorder="1" applyAlignment="1"/>
    <xf numFmtId="49" fontId="18" fillId="0" borderId="0" xfId="1" applyNumberFormat="1" applyFont="1" applyBorder="1" applyAlignment="1" applyProtection="1">
      <protection locked="0"/>
    </xf>
    <xf numFmtId="49" fontId="24" fillId="0" borderId="0" xfId="1" applyNumberFormat="1" applyFont="1" applyBorder="1" applyAlignment="1" applyProtection="1">
      <protection locked="0"/>
    </xf>
    <xf numFmtId="0" fontId="24" fillId="0" borderId="0" xfId="1" applyFont="1" applyBorder="1" applyAlignment="1" applyProtection="1">
      <protection locked="0"/>
    </xf>
    <xf numFmtId="0" fontId="7" fillId="0" borderId="0" xfId="1" applyFont="1" applyBorder="1"/>
    <xf numFmtId="49" fontId="7" fillId="0" borderId="0" xfId="1" applyNumberFormat="1" applyFont="1" applyBorder="1"/>
    <xf numFmtId="49" fontId="7" fillId="0" borderId="0" xfId="1" applyNumberFormat="1" applyFont="1"/>
    <xf numFmtId="0" fontId="27" fillId="0" borderId="0" xfId="1" applyFont="1"/>
    <xf numFmtId="49" fontId="27" fillId="0" borderId="0" xfId="1" applyNumberFormat="1" applyFont="1" applyBorder="1" applyAlignment="1" applyProtection="1">
      <protection locked="0"/>
    </xf>
    <xf numFmtId="49" fontId="27" fillId="0" borderId="0" xfId="1" applyNumberFormat="1" applyFont="1"/>
    <xf numFmtId="0" fontId="7" fillId="0" borderId="15" xfId="1" applyFont="1" applyBorder="1"/>
    <xf numFmtId="0" fontId="27" fillId="0" borderId="16" xfId="1" applyFont="1" applyBorder="1"/>
    <xf numFmtId="0" fontId="7" fillId="0" borderId="17" xfId="1" applyFont="1" applyBorder="1"/>
    <xf numFmtId="0" fontId="7" fillId="0" borderId="18" xfId="1" applyFont="1" applyBorder="1"/>
    <xf numFmtId="165" fontId="27" fillId="0" borderId="0" xfId="1" applyNumberFormat="1" applyFont="1" applyBorder="1" applyAlignment="1" applyProtection="1">
      <alignment horizontal="left"/>
      <protection locked="0"/>
    </xf>
    <xf numFmtId="0" fontId="7" fillId="0" borderId="19" xfId="1" applyFont="1" applyBorder="1"/>
    <xf numFmtId="20" fontId="27" fillId="0" borderId="0" xfId="1" applyNumberFormat="1" applyFont="1" applyBorder="1" applyAlignment="1" applyProtection="1">
      <protection locked="0"/>
    </xf>
    <xf numFmtId="0" fontId="7" fillId="0" borderId="20" xfId="1" applyFont="1" applyBorder="1"/>
    <xf numFmtId="49" fontId="27" fillId="0" borderId="7" xfId="1" applyNumberFormat="1" applyFont="1" applyBorder="1"/>
    <xf numFmtId="0" fontId="7" fillId="0" borderId="21" xfId="1" applyFont="1" applyBorder="1"/>
    <xf numFmtId="165" fontId="17" fillId="0" borderId="0" xfId="1" applyNumberFormat="1" applyFont="1" applyAlignment="1" applyProtection="1">
      <alignment horizontal="left"/>
      <protection locked="0"/>
    </xf>
    <xf numFmtId="49" fontId="17" fillId="0" borderId="0" xfId="1" applyNumberFormat="1" applyFont="1" applyAlignment="1" applyProtection="1">
      <protection locked="0"/>
    </xf>
    <xf numFmtId="49" fontId="7" fillId="0" borderId="0" xfId="1" applyNumberFormat="1" applyFont="1" applyAlignment="1" applyProtection="1">
      <protection locked="0"/>
    </xf>
    <xf numFmtId="20" fontId="18" fillId="0" borderId="0" xfId="1" applyNumberFormat="1" applyFont="1" applyAlignment="1" applyProtection="1">
      <protection locked="0"/>
    </xf>
    <xf numFmtId="0" fontId="12" fillId="0" borderId="0" xfId="2" applyFont="1"/>
    <xf numFmtId="0" fontId="28" fillId="0" borderId="0" xfId="2"/>
    <xf numFmtId="0" fontId="29" fillId="0" borderId="22" xfId="2" applyFont="1" applyBorder="1"/>
    <xf numFmtId="0" fontId="29" fillId="0" borderId="23" xfId="2" applyFont="1" applyBorder="1"/>
    <xf numFmtId="0" fontId="30" fillId="0" borderId="23" xfId="2" applyFont="1" applyBorder="1"/>
    <xf numFmtId="49" fontId="31" fillId="0" borderId="23" xfId="2" applyNumberFormat="1" applyFont="1" applyBorder="1"/>
    <xf numFmtId="0" fontId="29" fillId="0" borderId="24" xfId="0" applyFont="1" applyBorder="1"/>
    <xf numFmtId="0" fontId="29" fillId="0" borderId="25" xfId="2" applyFont="1" applyBorder="1"/>
    <xf numFmtId="0" fontId="29" fillId="0" borderId="1" xfId="2" applyFont="1" applyBorder="1"/>
    <xf numFmtId="14" fontId="32" fillId="0" borderId="1" xfId="2" applyNumberFormat="1" applyFont="1" applyBorder="1" applyAlignment="1">
      <alignment horizontal="center"/>
    </xf>
    <xf numFmtId="49" fontId="31" fillId="0" borderId="1" xfId="2" applyNumberFormat="1" applyFont="1" applyBorder="1"/>
    <xf numFmtId="14" fontId="29" fillId="0" borderId="26" xfId="0" applyNumberFormat="1" applyFont="1" applyBorder="1" applyAlignment="1">
      <alignment horizontal="right"/>
    </xf>
    <xf numFmtId="0" fontId="29" fillId="0" borderId="27" xfId="2" applyFont="1" applyBorder="1"/>
    <xf numFmtId="0" fontId="29" fillId="0" borderId="28" xfId="2" applyFont="1" applyBorder="1"/>
    <xf numFmtId="168" fontId="31" fillId="0" borderId="28" xfId="2" applyNumberFormat="1" applyFont="1" applyBorder="1"/>
    <xf numFmtId="14" fontId="31" fillId="0" borderId="28" xfId="2" applyNumberFormat="1" applyFont="1" applyBorder="1"/>
    <xf numFmtId="1" fontId="29" fillId="0" borderId="29" xfId="0" applyNumberFormat="1" applyFont="1" applyBorder="1"/>
    <xf numFmtId="0" fontId="29" fillId="0" borderId="30" xfId="2" applyFont="1" applyBorder="1"/>
    <xf numFmtId="0" fontId="34" fillId="0" borderId="6" xfId="2" applyFont="1" applyBorder="1"/>
    <xf numFmtId="169" fontId="35" fillId="0" borderId="1" xfId="2" applyNumberFormat="1" applyFont="1" applyBorder="1"/>
    <xf numFmtId="0" fontId="33" fillId="0" borderId="1" xfId="2" applyFont="1" applyBorder="1" applyProtection="1">
      <protection locked="0"/>
    </xf>
    <xf numFmtId="167" fontId="33" fillId="0" borderId="1" xfId="2" applyNumberFormat="1" applyFont="1" applyBorder="1" applyProtection="1">
      <protection locked="0"/>
    </xf>
    <xf numFmtId="167" fontId="33" fillId="0" borderId="1" xfId="2" applyNumberFormat="1" applyFont="1" applyBorder="1"/>
    <xf numFmtId="167" fontId="36" fillId="0" borderId="26" xfId="0" applyNumberFormat="1" applyFont="1" applyBorder="1"/>
    <xf numFmtId="0" fontId="29" fillId="0" borderId="25" xfId="2" applyFont="1" applyBorder="1" applyProtection="1">
      <protection locked="0"/>
    </xf>
    <xf numFmtId="0" fontId="29" fillId="4" borderId="25" xfId="2" applyFont="1" applyFill="1" applyBorder="1"/>
    <xf numFmtId="169" fontId="36" fillId="4" borderId="31" xfId="2" applyNumberFormat="1" applyFont="1" applyFill="1" applyBorder="1"/>
    <xf numFmtId="167" fontId="33" fillId="4" borderId="1" xfId="2" applyNumberFormat="1" applyFont="1" applyFill="1" applyBorder="1" applyProtection="1">
      <protection locked="0"/>
    </xf>
    <xf numFmtId="167" fontId="33" fillId="4" borderId="1" xfId="2" applyNumberFormat="1" applyFont="1" applyFill="1" applyBorder="1"/>
    <xf numFmtId="167" fontId="37" fillId="4" borderId="26" xfId="0" applyNumberFormat="1" applyFont="1" applyFill="1" applyBorder="1"/>
    <xf numFmtId="0" fontId="29" fillId="0" borderId="32" xfId="2" applyFont="1" applyBorder="1"/>
    <xf numFmtId="169" fontId="36" fillId="0" borderId="33" xfId="2" applyNumberFormat="1" applyFont="1" applyBorder="1"/>
    <xf numFmtId="167" fontId="37" fillId="0" borderId="33" xfId="2" applyNumberFormat="1" applyFont="1" applyBorder="1"/>
    <xf numFmtId="167" fontId="37" fillId="0" borderId="34" xfId="0" applyNumberFormat="1" applyFont="1" applyBorder="1"/>
    <xf numFmtId="0" fontId="34" fillId="0" borderId="0" xfId="2" applyFont="1"/>
    <xf numFmtId="0" fontId="34" fillId="0" borderId="0" xfId="0" applyFont="1"/>
    <xf numFmtId="0" fontId="38" fillId="0" borderId="0" xfId="2" applyFont="1"/>
    <xf numFmtId="0" fontId="39" fillId="0" borderId="0" xfId="2" applyFont="1"/>
    <xf numFmtId="0" fontId="40" fillId="0" borderId="0" xfId="2" applyFont="1"/>
    <xf numFmtId="167" fontId="38" fillId="0" borderId="0" xfId="2" applyNumberFormat="1" applyFont="1"/>
    <xf numFmtId="0" fontId="41" fillId="0" borderId="0" xfId="2" applyFont="1"/>
    <xf numFmtId="167" fontId="41" fillId="0" borderId="0" xfId="0" applyNumberFormat="1" applyFont="1" applyProtection="1">
      <protection locked="0"/>
    </xf>
    <xf numFmtId="167" fontId="41" fillId="0" borderId="0" xfId="2" applyNumberFormat="1" applyFont="1"/>
    <xf numFmtId="167" fontId="41" fillId="0" borderId="0" xfId="0" applyNumberFormat="1" applyFont="1"/>
    <xf numFmtId="0" fontId="42" fillId="0" borderId="0" xfId="2" applyFont="1"/>
    <xf numFmtId="0" fontId="43" fillId="0" borderId="0" xfId="2" applyFont="1"/>
    <xf numFmtId="167" fontId="36" fillId="0" borderId="0" xfId="2" applyNumberFormat="1" applyFont="1"/>
    <xf numFmtId="0" fontId="44" fillId="0" borderId="0" xfId="2" applyFont="1"/>
    <xf numFmtId="167" fontId="45" fillId="0" borderId="0" xfId="2" applyNumberFormat="1" applyFont="1"/>
    <xf numFmtId="170" fontId="45" fillId="0" borderId="0" xfId="2" applyNumberFormat="1" applyFont="1"/>
    <xf numFmtId="0" fontId="45" fillId="0" borderId="0" xfId="2" applyFont="1"/>
    <xf numFmtId="167" fontId="33" fillId="0" borderId="0" xfId="0" applyNumberFormat="1" applyFont="1" applyProtection="1">
      <protection locked="0"/>
    </xf>
    <xf numFmtId="167" fontId="44" fillId="0" borderId="0" xfId="2" applyNumberFormat="1" applyFont="1"/>
    <xf numFmtId="170" fontId="44" fillId="0" borderId="0" xfId="2" applyNumberFormat="1" applyFont="1"/>
    <xf numFmtId="167" fontId="33" fillId="0" borderId="0" xfId="2" applyNumberFormat="1" applyFont="1"/>
    <xf numFmtId="170" fontId="45" fillId="0" borderId="0" xfId="0" applyNumberFormat="1" applyFont="1"/>
    <xf numFmtId="0" fontId="46" fillId="0" borderId="0" xfId="2" applyFont="1"/>
    <xf numFmtId="167" fontId="45" fillId="0" borderId="0" xfId="2" applyNumberFormat="1" applyFont="1" applyProtection="1">
      <protection locked="0"/>
    </xf>
    <xf numFmtId="170" fontId="45" fillId="0" borderId="0" xfId="2" applyNumberFormat="1" applyFont="1" applyProtection="1">
      <protection locked="0"/>
    </xf>
    <xf numFmtId="0" fontId="47" fillId="0" borderId="0" xfId="0" applyFont="1" applyAlignment="1">
      <alignment horizontal="right" wrapText="1"/>
    </xf>
    <xf numFmtId="22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right" wrapText="1"/>
    </xf>
    <xf numFmtId="22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0" xfId="0" applyFont="1"/>
    <xf numFmtId="49" fontId="29" fillId="0" borderId="25" xfId="2" applyNumberFormat="1" applyFont="1" applyBorder="1"/>
    <xf numFmtId="49" fontId="29" fillId="0" borderId="25" xfId="2" applyNumberFormat="1" applyFont="1" applyBorder="1" applyProtection="1">
      <protection locked="0"/>
    </xf>
    <xf numFmtId="0" fontId="33" fillId="0" borderId="6" xfId="2" applyFont="1" applyBorder="1" applyProtection="1">
      <protection locked="0"/>
    </xf>
    <xf numFmtId="22" fontId="0" fillId="0" borderId="0" xfId="0" applyNumberFormat="1"/>
    <xf numFmtId="0" fontId="17" fillId="0" borderId="0" xfId="1" applyFont="1" applyProtection="1"/>
    <xf numFmtId="22" fontId="51" fillId="0" borderId="0" xfId="0" applyNumberFormat="1" applyFont="1" applyAlignment="1"/>
    <xf numFmtId="1" fontId="47" fillId="0" borderId="0" xfId="0" applyNumberFormat="1" applyFont="1" applyAlignment="1">
      <alignment horizontal="right" wrapText="1"/>
    </xf>
    <xf numFmtId="1" fontId="49" fillId="0" borderId="0" xfId="0" applyNumberFormat="1" applyFont="1" applyAlignment="1">
      <alignment horizontal="right" wrapText="1"/>
    </xf>
    <xf numFmtId="1" fontId="49" fillId="0" borderId="0" xfId="0" applyNumberFormat="1" applyFont="1"/>
    <xf numFmtId="1" fontId="0" fillId="0" borderId="0" xfId="0" applyNumberFormat="1"/>
    <xf numFmtId="1" fontId="9" fillId="3" borderId="0" xfId="0" applyNumberFormat="1" applyFont="1" applyFill="1" applyAlignment="1" applyProtection="1">
      <alignment horizontal="left"/>
      <protection locked="0"/>
    </xf>
    <xf numFmtId="0" fontId="9" fillId="5" borderId="0" xfId="0" applyFont="1" applyFill="1" applyProtection="1"/>
    <xf numFmtId="0" fontId="9" fillId="3" borderId="0" xfId="0" applyFont="1" applyFill="1" applyProtection="1"/>
    <xf numFmtId="49" fontId="6" fillId="0" borderId="0" xfId="0" applyNumberFormat="1" applyFont="1"/>
    <xf numFmtId="167" fontId="37" fillId="0" borderId="0" xfId="2" applyNumberFormat="1" applyFont="1"/>
    <xf numFmtId="0" fontId="0" fillId="0" borderId="0" xfId="0" applyBorder="1"/>
    <xf numFmtId="0" fontId="2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 wrapText="1"/>
    </xf>
    <xf numFmtId="0" fontId="14" fillId="0" borderId="0" xfId="0" quotePrefix="1" applyFont="1" applyBorder="1"/>
    <xf numFmtId="0" fontId="10" fillId="0" borderId="0" xfId="0" applyFont="1" applyBorder="1" applyAlignment="1"/>
    <xf numFmtId="49" fontId="10" fillId="0" borderId="0" xfId="0" applyNumberFormat="1" applyFont="1" applyBorder="1" applyAlignment="1"/>
    <xf numFmtId="0" fontId="1" fillId="0" borderId="7" xfId="0" applyFont="1" applyBorder="1" applyAlignment="1">
      <alignment horizontal="center" wrapText="1"/>
    </xf>
    <xf numFmtId="0" fontId="0" fillId="0" borderId="7" xfId="0" applyBorder="1"/>
    <xf numFmtId="0" fontId="13" fillId="0" borderId="0" xfId="0" applyFont="1" applyBorder="1" applyAlignment="1"/>
    <xf numFmtId="0" fontId="4" fillId="0" borderId="7" xfId="0" applyFont="1" applyBorder="1"/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Protection="1"/>
    <xf numFmtId="5" fontId="33" fillId="0" borderId="6" xfId="2" applyNumberFormat="1" applyFont="1" applyBorder="1" applyProtection="1">
      <protection locked="0"/>
    </xf>
    <xf numFmtId="0" fontId="53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right" wrapText="1"/>
    </xf>
    <xf numFmtId="22" fontId="53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0" fillId="0" borderId="7" xfId="0" applyFont="1" applyBorder="1" applyAlignment="1"/>
    <xf numFmtId="0" fontId="2" fillId="0" borderId="0" xfId="0" applyFont="1" applyAlignment="1"/>
    <xf numFmtId="0" fontId="10" fillId="0" borderId="0" xfId="0" applyFont="1" applyAlignment="1"/>
    <xf numFmtId="0" fontId="0" fillId="0" borderId="7" xfId="0" applyBorder="1" applyAlignment="1"/>
    <xf numFmtId="0" fontId="8" fillId="0" borderId="0" xfId="0" applyFont="1" applyAlignment="1"/>
    <xf numFmtId="0" fontId="9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7" fillId="0" borderId="0" xfId="1" applyFont="1" applyAlignment="1" applyProtection="1"/>
    <xf numFmtId="0" fontId="18" fillId="0" borderId="0" xfId="1" applyFont="1" applyAlignment="1" applyProtection="1">
      <protection locked="0"/>
    </xf>
    <xf numFmtId="0" fontId="2" fillId="0" borderId="7" xfId="0" applyFont="1" applyBorder="1" applyAlignment="1"/>
    <xf numFmtId="49" fontId="10" fillId="0" borderId="7" xfId="0" applyNumberFormat="1" applyFont="1" applyBorder="1" applyAlignment="1"/>
    <xf numFmtId="0" fontId="10" fillId="0" borderId="7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0" borderId="0" xfId="0" applyNumberFormat="1" applyFont="1" applyAlignment="1"/>
    <xf numFmtId="0" fontId="10" fillId="0" borderId="0" xfId="0" applyFont="1" applyAlignment="1"/>
    <xf numFmtId="0" fontId="4" fillId="0" borderId="5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10" fillId="0" borderId="0" xfId="0" applyNumberFormat="1" applyFont="1" applyAlignment="1"/>
    <xf numFmtId="14" fontId="0" fillId="0" borderId="0" xfId="0" applyNumberFormat="1" applyAlignment="1"/>
    <xf numFmtId="0" fontId="0" fillId="0" borderId="7" xfId="0" applyBorder="1" applyAlignment="1"/>
    <xf numFmtId="0" fontId="13" fillId="0" borderId="0" xfId="0" applyFont="1" applyAlignment="1"/>
    <xf numFmtId="49" fontId="8" fillId="0" borderId="0" xfId="0" applyNumberFormat="1" applyFont="1" applyAlignment="1"/>
    <xf numFmtId="0" fontId="8" fillId="0" borderId="0" xfId="0" applyFont="1" applyAlignment="1"/>
    <xf numFmtId="0" fontId="9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49" fontId="52" fillId="0" borderId="0" xfId="0" applyNumberFormat="1" applyFont="1" applyAlignment="1"/>
    <xf numFmtId="0" fontId="52" fillId="0" borderId="0" xfId="0" applyFont="1" applyAlignment="1"/>
    <xf numFmtId="0" fontId="1" fillId="0" borderId="7" xfId="0" applyFont="1" applyBorder="1" applyAlignment="1">
      <alignment horizontal="center"/>
    </xf>
    <xf numFmtId="0" fontId="17" fillId="0" borderId="0" xfId="1" applyFont="1" applyAlignment="1">
      <alignment wrapText="1"/>
    </xf>
    <xf numFmtId="49" fontId="24" fillId="0" borderId="13" xfId="1" applyNumberFormat="1" applyFont="1" applyBorder="1" applyAlignment="1" applyProtection="1"/>
    <xf numFmtId="0" fontId="24" fillId="0" borderId="13" xfId="1" applyFont="1" applyBorder="1" applyAlignment="1" applyProtection="1"/>
    <xf numFmtId="0" fontId="26" fillId="0" borderId="0" xfId="0" applyFont="1" applyAlignment="1" applyProtection="1">
      <protection locked="0"/>
    </xf>
    <xf numFmtId="0" fontId="26" fillId="0" borderId="0" xfId="1" applyFont="1" applyAlignment="1">
      <alignment wrapText="1"/>
    </xf>
    <xf numFmtId="0" fontId="19" fillId="0" borderId="0" xfId="1" applyFont="1" applyAlignment="1" applyProtection="1">
      <protection locked="0"/>
    </xf>
    <xf numFmtId="0" fontId="20" fillId="0" borderId="0" xfId="1" applyFont="1" applyAlignment="1" applyProtection="1">
      <protection locked="0"/>
    </xf>
    <xf numFmtId="0" fontId="21" fillId="0" borderId="0" xfId="1" applyFont="1" applyAlignment="1">
      <alignment wrapText="1"/>
    </xf>
    <xf numFmtId="0" fontId="17" fillId="0" borderId="8" xfId="1" applyFont="1" applyBorder="1" applyAlignment="1">
      <alignment wrapText="1"/>
    </xf>
    <xf numFmtId="0" fontId="17" fillId="0" borderId="10" xfId="1" applyFont="1" applyBorder="1" applyAlignment="1">
      <alignment wrapText="1"/>
    </xf>
    <xf numFmtId="0" fontId="17" fillId="0" borderId="11" xfId="1" applyFont="1" applyBorder="1" applyAlignment="1">
      <alignment wrapText="1"/>
    </xf>
    <xf numFmtId="0" fontId="18" fillId="0" borderId="9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wrapText="1"/>
    </xf>
    <xf numFmtId="0" fontId="18" fillId="0" borderId="12" xfId="1" applyFont="1" applyBorder="1" applyAlignment="1">
      <alignment horizontal="center" wrapText="1"/>
    </xf>
    <xf numFmtId="0" fontId="22" fillId="0" borderId="9" xfId="1" applyFont="1" applyBorder="1" applyAlignment="1">
      <alignment horizontal="center" wrapText="1"/>
    </xf>
    <xf numFmtId="0" fontId="17" fillId="0" borderId="12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165" fontId="17" fillId="0" borderId="0" xfId="1" applyNumberFormat="1" applyFont="1" applyAlignment="1" applyProtection="1">
      <alignment horizontal="left"/>
    </xf>
    <xf numFmtId="20" fontId="17" fillId="0" borderId="0" xfId="1" applyNumberFormat="1" applyFont="1" applyAlignment="1" applyProtection="1"/>
    <xf numFmtId="0" fontId="17" fillId="0" borderId="0" xfId="1" applyFont="1" applyAlignment="1" applyProtection="1"/>
    <xf numFmtId="49" fontId="17" fillId="0" borderId="0" xfId="1" applyNumberFormat="1" applyFont="1" applyAlignment="1" applyProtection="1"/>
    <xf numFmtId="49" fontId="7" fillId="0" borderId="0" xfId="1" applyNumberFormat="1" applyFont="1" applyAlignment="1" applyProtection="1"/>
    <xf numFmtId="0" fontId="18" fillId="0" borderId="0" xfId="1" applyFont="1" applyAlignment="1" applyProtection="1">
      <protection locked="0"/>
    </xf>
    <xf numFmtId="0" fontId="17" fillId="0" borderId="0" xfId="1" applyFont="1" applyAlignment="1"/>
    <xf numFmtId="49" fontId="18" fillId="0" borderId="0" xfId="1" applyNumberFormat="1" applyFont="1" applyAlignment="1" applyProtection="1"/>
    <xf numFmtId="0" fontId="18" fillId="0" borderId="0" xfId="1" applyFont="1" applyAlignment="1" applyProtection="1"/>
    <xf numFmtId="20" fontId="18" fillId="0" borderId="0" xfId="1" applyNumberFormat="1" applyFont="1" applyAlignment="1" applyProtection="1"/>
  </cellXfs>
  <cellStyles count="9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2 8" xfId="8"/>
  </cellStyles>
  <dxfs count="4">
    <dxf>
      <font>
        <color rgb="FFFF0000"/>
      </font>
      <numFmt numFmtId="167" formatCode="#,##0\ &quot;kr&quot;"/>
    </dxf>
    <dxf>
      <font>
        <color theme="3" tint="-0.24994659260841701"/>
      </font>
      <numFmt numFmtId="168" formatCode="#,##0.0&quot; mil&quot;;\-#,##0.0;&quot;&quot;;&quot;mil&quot;@"/>
    </dxf>
    <dxf>
      <font>
        <color theme="3" tint="-0.24994659260841701"/>
      </font>
      <numFmt numFmtId="168" formatCode="#,##0.0&quot; mil&quot;;\-#,##0.0;&quot;&quot;;&quot;mil&quot;@"/>
      <fill>
        <patternFill>
          <fgColor rgb="FF0070C0"/>
        </patternFill>
      </fill>
    </dxf>
    <dxf>
      <font>
        <color rgb="FFFF0000"/>
      </font>
      <numFmt numFmtId="9" formatCode="#,##0\ &quot;kr&quot;;\-#,##0\ &quot;kr&quot;"/>
      <fill>
        <patternFill>
          <f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E%20(E)/Bowling/Ringen/Ringen%20Startko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k74.se/BK74/BK74-lag4%20VT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tartkort blankt"/>
    </sheetNames>
    <sheetDataSet>
      <sheetData sheetId="0">
        <row r="2">
          <cell r="G2" t="str">
            <v>Anders A</v>
          </cell>
        </row>
        <row r="3">
          <cell r="G3" t="str">
            <v>Birgitta B</v>
          </cell>
        </row>
        <row r="4">
          <cell r="G4" t="str">
            <v>Calle C</v>
          </cell>
        </row>
        <row r="5">
          <cell r="G5" t="str">
            <v>Doris D</v>
          </cell>
        </row>
        <row r="6">
          <cell r="G6" t="str">
            <v>Erik E</v>
          </cell>
        </row>
        <row r="7">
          <cell r="G7" t="str">
            <v>Filippa F</v>
          </cell>
        </row>
        <row r="8">
          <cell r="G8" t="str">
            <v>Gustav G</v>
          </cell>
        </row>
        <row r="9">
          <cell r="G9" t="str">
            <v>Hanna H</v>
          </cell>
        </row>
        <row r="10">
          <cell r="G10" t="str">
            <v>Ivar I</v>
          </cell>
        </row>
        <row r="11">
          <cell r="G11" t="str">
            <v>Johanna J</v>
          </cell>
        </row>
        <row r="12">
          <cell r="G12" t="str">
            <v>Kurt K</v>
          </cell>
        </row>
        <row r="13">
          <cell r="G13" t="str">
            <v xml:space="preserve">Lovisa L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t"/>
      <sheetName val="Laglottning"/>
      <sheetName val="Laguppställning"/>
      <sheetName val="Spelarkostnad"/>
      <sheetName val="Avstånd"/>
      <sheetName val="Laglottning från 2012"/>
    </sheetNames>
    <sheetDataSet>
      <sheetData sheetId="0">
        <row r="1">
          <cell r="M1" t="str">
            <v>Svalöv 4</v>
          </cell>
        </row>
        <row r="2">
          <cell r="M2" t="str">
            <v>Borta</v>
          </cell>
        </row>
        <row r="3">
          <cell r="M3">
            <v>41752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30"/>
  <sheetViews>
    <sheetView workbookViewId="0">
      <selection activeCell="B11" sqref="B11"/>
    </sheetView>
  </sheetViews>
  <sheetFormatPr defaultRowHeight="18"/>
  <cols>
    <col min="1" max="1" width="24" style="16" customWidth="1"/>
    <col min="2" max="2" width="28" style="17" customWidth="1"/>
    <col min="3" max="3" width="7" style="18" customWidth="1"/>
    <col min="4" max="4" width="24.28515625" style="18" customWidth="1"/>
    <col min="5" max="5" width="24" style="18" customWidth="1"/>
    <col min="6" max="6" width="13" style="18" customWidth="1"/>
    <col min="7" max="7" width="24.7109375" style="20" customWidth="1"/>
    <col min="8" max="8" width="7" style="18" customWidth="1"/>
    <col min="9" max="9" width="11.5703125" style="18" customWidth="1"/>
    <col min="10" max="14" width="9.140625" style="18" hidden="1" customWidth="1"/>
    <col min="15" max="16" width="9.140625" hidden="1" customWidth="1"/>
  </cols>
  <sheetData>
    <row r="1" spans="1:15">
      <c r="G1" s="19" t="s">
        <v>0</v>
      </c>
      <c r="L1" s="18" t="s">
        <v>1</v>
      </c>
      <c r="M1" s="18" t="s">
        <v>2</v>
      </c>
      <c r="N1" s="18" t="s">
        <v>3</v>
      </c>
      <c r="O1" s="18" t="s">
        <v>4</v>
      </c>
    </row>
    <row r="2" spans="1:15">
      <c r="A2" s="16" t="s">
        <v>5</v>
      </c>
      <c r="B2" s="12" t="s">
        <v>6</v>
      </c>
      <c r="D2" s="16" t="s">
        <v>7</v>
      </c>
      <c r="E2" s="13" t="s">
        <v>8</v>
      </c>
      <c r="G2" s="15" t="s">
        <v>9</v>
      </c>
      <c r="J2" s="22">
        <f>K2+$E$10-1</f>
        <v>2</v>
      </c>
      <c r="K2" s="18">
        <f>IF($E$8="Hemma",IF($E$9=4,L2,M2),IF($E$9=4,N2,O2))</f>
        <v>2</v>
      </c>
      <c r="L2" s="18">
        <v>1</v>
      </c>
      <c r="M2" s="18">
        <v>1</v>
      </c>
      <c r="N2" s="18">
        <v>2</v>
      </c>
      <c r="O2" s="18">
        <v>2</v>
      </c>
    </row>
    <row r="3" spans="1:15">
      <c r="A3" s="16" t="s">
        <v>10</v>
      </c>
      <c r="B3" s="12" t="s">
        <v>9</v>
      </c>
      <c r="D3" s="16" t="s">
        <v>11</v>
      </c>
      <c r="E3" s="13" t="s">
        <v>12</v>
      </c>
      <c r="G3" s="15" t="s">
        <v>13</v>
      </c>
      <c r="J3" s="22">
        <f t="shared" ref="J3:J17" si="0">K3+$E$10-1</f>
        <v>7</v>
      </c>
      <c r="K3" s="18">
        <f t="shared" ref="K3:K17" si="1">IF($E$8="Hemma",IF($E$9=4,L3,M3),IF($E$9=4,N3,O3))</f>
        <v>7</v>
      </c>
      <c r="L3" s="18">
        <v>2</v>
      </c>
      <c r="M3" s="18">
        <v>6</v>
      </c>
      <c r="N3" s="18">
        <v>3</v>
      </c>
      <c r="O3" s="18">
        <v>7</v>
      </c>
    </row>
    <row r="4" spans="1:15">
      <c r="A4" s="16" t="s">
        <v>14</v>
      </c>
      <c r="B4" s="12" t="s">
        <v>15</v>
      </c>
      <c r="D4" s="16" t="s">
        <v>16</v>
      </c>
      <c r="E4" s="143">
        <v>2</v>
      </c>
      <c r="G4" s="15" t="s">
        <v>17</v>
      </c>
      <c r="J4" s="22">
        <f t="shared" si="0"/>
        <v>4</v>
      </c>
      <c r="K4" s="18">
        <f t="shared" si="1"/>
        <v>4</v>
      </c>
      <c r="L4" s="18">
        <v>3</v>
      </c>
      <c r="M4" s="18">
        <v>7</v>
      </c>
      <c r="N4" s="18">
        <v>4</v>
      </c>
      <c r="O4" s="18">
        <v>4</v>
      </c>
    </row>
    <row r="5" spans="1:15">
      <c r="A5" s="16" t="s">
        <v>18</v>
      </c>
      <c r="B5" s="12" t="s">
        <v>19</v>
      </c>
      <c r="D5" s="16" t="s">
        <v>20</v>
      </c>
      <c r="E5" s="14">
        <f>LOOKUP(E4,Spelomg,Speldag)</f>
        <v>42618.583333333336</v>
      </c>
      <c r="G5" s="15" t="s">
        <v>6</v>
      </c>
      <c r="J5" s="22">
        <f t="shared" si="0"/>
        <v>5</v>
      </c>
      <c r="K5" s="18">
        <f t="shared" si="1"/>
        <v>5</v>
      </c>
      <c r="L5" s="18">
        <v>4</v>
      </c>
      <c r="M5" s="18">
        <v>4</v>
      </c>
      <c r="N5" s="18">
        <v>1</v>
      </c>
      <c r="O5" s="18">
        <v>5</v>
      </c>
    </row>
    <row r="6" spans="1:15">
      <c r="A6" s="16" t="s">
        <v>21</v>
      </c>
      <c r="B6" s="12" t="s">
        <v>22</v>
      </c>
      <c r="D6" s="16" t="s">
        <v>23</v>
      </c>
      <c r="E6" s="32">
        <f>LOOKUP(E4,Spelomg,Speldag)</f>
        <v>42618.583333333336</v>
      </c>
      <c r="G6" s="15" t="s">
        <v>15</v>
      </c>
      <c r="J6" s="22">
        <f t="shared" si="0"/>
        <v>4</v>
      </c>
      <c r="K6" s="18">
        <f t="shared" si="1"/>
        <v>4</v>
      </c>
      <c r="L6" s="18">
        <v>3</v>
      </c>
      <c r="M6" s="18">
        <v>3</v>
      </c>
      <c r="N6" s="18">
        <v>4</v>
      </c>
      <c r="O6" s="18">
        <v>4</v>
      </c>
    </row>
    <row r="7" spans="1:15">
      <c r="A7" s="16" t="s">
        <v>24</v>
      </c>
      <c r="B7" s="12" t="s">
        <v>25</v>
      </c>
      <c r="D7" s="16" t="s">
        <v>26</v>
      </c>
      <c r="E7" s="32">
        <v>0.52083333333333337</v>
      </c>
      <c r="G7" s="15" t="s">
        <v>25</v>
      </c>
      <c r="J7" s="22">
        <f t="shared" si="0"/>
        <v>5</v>
      </c>
      <c r="K7" s="18">
        <f t="shared" si="1"/>
        <v>5</v>
      </c>
      <c r="L7" s="18">
        <v>4</v>
      </c>
      <c r="M7" s="18">
        <v>8</v>
      </c>
      <c r="N7" s="18">
        <v>1</v>
      </c>
      <c r="O7" s="18">
        <v>5</v>
      </c>
    </row>
    <row r="8" spans="1:15">
      <c r="A8" s="16" t="s">
        <v>27</v>
      </c>
      <c r="B8" s="12" t="s">
        <v>17</v>
      </c>
      <c r="D8" s="16" t="s">
        <v>28</v>
      </c>
      <c r="E8" s="145" t="str">
        <f>IF(LEFT(D14,4)="Pers","Hemma","Borta")</f>
        <v>Borta</v>
      </c>
      <c r="F8" s="20"/>
      <c r="G8" s="15" t="s">
        <v>22</v>
      </c>
      <c r="J8" s="22">
        <f t="shared" si="0"/>
        <v>2</v>
      </c>
      <c r="K8" s="18">
        <f t="shared" si="1"/>
        <v>2</v>
      </c>
      <c r="L8" s="18">
        <v>1</v>
      </c>
      <c r="M8" s="18">
        <v>5</v>
      </c>
      <c r="N8" s="18">
        <v>2</v>
      </c>
      <c r="O8" s="18">
        <v>2</v>
      </c>
    </row>
    <row r="9" spans="1:15" ht="18.75">
      <c r="A9" s="16" t="s">
        <v>29</v>
      </c>
      <c r="B9" s="12" t="s">
        <v>30</v>
      </c>
      <c r="D9" s="16" t="s">
        <v>31</v>
      </c>
      <c r="E9" s="24">
        <v>8</v>
      </c>
      <c r="F9" s="21"/>
      <c r="G9" s="15" t="s">
        <v>32</v>
      </c>
      <c r="H9" s="21"/>
      <c r="I9" s="21"/>
      <c r="J9" s="22">
        <f t="shared" si="0"/>
        <v>7</v>
      </c>
      <c r="K9" s="18">
        <f t="shared" si="1"/>
        <v>7</v>
      </c>
      <c r="L9" s="18">
        <v>2</v>
      </c>
      <c r="M9" s="18">
        <v>2</v>
      </c>
      <c r="N9" s="18">
        <v>3</v>
      </c>
      <c r="O9" s="18">
        <v>7</v>
      </c>
    </row>
    <row r="10" spans="1:15">
      <c r="A10" s="16" t="s">
        <v>33</v>
      </c>
      <c r="B10" s="12" t="s">
        <v>32</v>
      </c>
      <c r="D10" s="16" t="s">
        <v>34</v>
      </c>
      <c r="E10" s="13" t="s">
        <v>12</v>
      </c>
      <c r="G10" s="15" t="s">
        <v>19</v>
      </c>
      <c r="J10" s="22">
        <f t="shared" si="0"/>
        <v>6</v>
      </c>
      <c r="K10" s="18">
        <f t="shared" si="1"/>
        <v>6</v>
      </c>
      <c r="L10" s="18">
        <v>1</v>
      </c>
      <c r="M10" s="18">
        <v>5</v>
      </c>
      <c r="N10" s="18">
        <v>4</v>
      </c>
      <c r="O10" s="18">
        <v>6</v>
      </c>
    </row>
    <row r="11" spans="1:15">
      <c r="B11" s="12" t="s">
        <v>35</v>
      </c>
      <c r="D11" s="16" t="s">
        <v>36</v>
      </c>
      <c r="E11" s="145" t="str">
        <f>IF(LEFT(D14,4)="Pers",E14,D14)</f>
        <v>Höör 1 </v>
      </c>
      <c r="F11" s="22"/>
      <c r="G11" s="15" t="s">
        <v>30</v>
      </c>
      <c r="J11" s="22">
        <f t="shared" si="0"/>
        <v>3</v>
      </c>
      <c r="K11" s="18">
        <f t="shared" si="1"/>
        <v>3</v>
      </c>
      <c r="L11" s="18">
        <v>2</v>
      </c>
      <c r="M11" s="18">
        <v>2</v>
      </c>
      <c r="N11" s="18">
        <v>1</v>
      </c>
      <c r="O11" s="18">
        <v>3</v>
      </c>
    </row>
    <row r="12" spans="1:15">
      <c r="B12" s="12" t="s">
        <v>35</v>
      </c>
      <c r="G12" s="15" t="s">
        <v>35</v>
      </c>
      <c r="J12" s="22">
        <f t="shared" si="0"/>
        <v>8</v>
      </c>
      <c r="K12" s="18">
        <f t="shared" si="1"/>
        <v>8</v>
      </c>
      <c r="L12" s="18">
        <v>3</v>
      </c>
      <c r="M12" s="18">
        <v>3</v>
      </c>
      <c r="N12" s="18">
        <v>2</v>
      </c>
      <c r="O12" s="18">
        <v>8</v>
      </c>
    </row>
    <row r="13" spans="1:15">
      <c r="B13" s="12" t="s">
        <v>35</v>
      </c>
      <c r="G13" s="15" t="s">
        <v>35</v>
      </c>
      <c r="J13" s="22">
        <f t="shared" si="0"/>
        <v>1</v>
      </c>
      <c r="K13" s="18">
        <f t="shared" si="1"/>
        <v>1</v>
      </c>
      <c r="L13" s="18">
        <v>4</v>
      </c>
      <c r="M13" s="18">
        <v>8</v>
      </c>
      <c r="N13" s="18">
        <v>3</v>
      </c>
      <c r="O13" s="18">
        <v>1</v>
      </c>
    </row>
    <row r="14" spans="1:15">
      <c r="D14" s="144" t="str">
        <f>LOOKUP(E4,Spelomg,Spelhemma)</f>
        <v>Höör 1 </v>
      </c>
      <c r="E14" s="144" t="str">
        <f>LOOKUP(E4,Spelomg,Spelborta)</f>
        <v>  Perstorp 1</v>
      </c>
      <c r="G14" s="15" t="s">
        <v>35</v>
      </c>
      <c r="J14" s="22">
        <f t="shared" si="0"/>
        <v>8</v>
      </c>
      <c r="K14" s="18">
        <f t="shared" si="1"/>
        <v>8</v>
      </c>
      <c r="L14" s="18">
        <v>3</v>
      </c>
      <c r="M14" s="18">
        <v>7</v>
      </c>
      <c r="N14" s="18">
        <v>2</v>
      </c>
      <c r="O14" s="18">
        <v>8</v>
      </c>
    </row>
    <row r="15" spans="1:15">
      <c r="D15" s="22"/>
      <c r="G15" s="15" t="s">
        <v>35</v>
      </c>
      <c r="J15" s="22">
        <f t="shared" si="0"/>
        <v>1</v>
      </c>
      <c r="K15" s="18">
        <f t="shared" si="1"/>
        <v>1</v>
      </c>
      <c r="L15" s="18">
        <v>4</v>
      </c>
      <c r="M15" s="18">
        <v>4</v>
      </c>
      <c r="N15" s="18">
        <v>3</v>
      </c>
      <c r="O15" s="18">
        <v>1</v>
      </c>
    </row>
    <row r="16" spans="1:15">
      <c r="A16" s="16" t="s">
        <v>37</v>
      </c>
      <c r="B16" s="12" t="s">
        <v>19</v>
      </c>
      <c r="D16" s="16" t="s">
        <v>38</v>
      </c>
      <c r="E16" s="165">
        <v>90</v>
      </c>
      <c r="J16" s="22">
        <f t="shared" si="0"/>
        <v>6</v>
      </c>
      <c r="K16" s="18">
        <f t="shared" si="1"/>
        <v>6</v>
      </c>
      <c r="L16" s="18">
        <v>1</v>
      </c>
      <c r="M16" s="18">
        <v>1</v>
      </c>
      <c r="N16" s="18">
        <v>4</v>
      </c>
      <c r="O16" s="18">
        <v>6</v>
      </c>
    </row>
    <row r="17" spans="1:15">
      <c r="B17" s="12" t="s">
        <v>15</v>
      </c>
      <c r="D17" s="16" t="s">
        <v>39</v>
      </c>
      <c r="E17" s="165">
        <v>90</v>
      </c>
      <c r="J17" s="22">
        <f t="shared" si="0"/>
        <v>3</v>
      </c>
      <c r="K17" s="18">
        <f t="shared" si="1"/>
        <v>3</v>
      </c>
      <c r="L17" s="18">
        <v>2</v>
      </c>
      <c r="M17" s="18">
        <v>6</v>
      </c>
      <c r="N17" s="18">
        <v>1</v>
      </c>
      <c r="O17" s="18">
        <v>3</v>
      </c>
    </row>
    <row r="18" spans="1:15">
      <c r="G18" s="19" t="s">
        <v>31</v>
      </c>
    </row>
    <row r="19" spans="1:15">
      <c r="G19" s="23">
        <v>4</v>
      </c>
    </row>
    <row r="20" spans="1:15">
      <c r="G20" s="23">
        <v>8</v>
      </c>
    </row>
    <row r="21" spans="1:15">
      <c r="A21" s="25" t="s">
        <v>40</v>
      </c>
      <c r="B21" s="26"/>
    </row>
    <row r="29" spans="1:15">
      <c r="B29" s="33"/>
    </row>
    <row r="30" spans="1:15" hidden="1">
      <c r="D30" s="18" t="str">
        <f>E11&amp;" "&amp;E8</f>
        <v>Höör 1  Borta</v>
      </c>
    </row>
  </sheetData>
  <sheetProtection password="F29D" sheet="1" objects="1" scenarios="1"/>
  <sortState ref="G2:G11">
    <sortCondition ref="G2"/>
  </sortState>
  <dataValidations count="3">
    <dataValidation type="list" allowBlank="1" showInputMessage="1" showErrorMessage="1" sqref="B2:B13 B16:B17">
      <formula1>Spelare</formula1>
    </dataValidation>
    <dataValidation type="list" allowBlank="1" showInputMessage="1" showErrorMessage="1" sqref="E9">
      <formula1>$G$19:$G$20</formula1>
    </dataValidation>
    <dataValidation type="list" allowBlank="1" showInputMessage="1" showErrorMessage="1" sqref="E4">
      <formula1>Spelomg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AC212"/>
  <sheetViews>
    <sheetView topLeftCell="A181" workbookViewId="0">
      <selection activeCell="B10" sqref="B10"/>
    </sheetView>
  </sheetViews>
  <sheetFormatPr defaultRowHeight="15"/>
  <cols>
    <col min="1" max="1" width="0.28515625" customWidth="1"/>
    <col min="2" max="2" width="5.28515625" customWidth="1"/>
    <col min="3" max="3" width="1.7109375" customWidth="1"/>
    <col min="4" max="24" width="3.5703125" customWidth="1"/>
    <col min="25" max="25" width="8.28515625" customWidth="1"/>
    <col min="26" max="26" width="7.85546875" customWidth="1"/>
  </cols>
  <sheetData>
    <row r="1" spans="2:26" ht="23.25">
      <c r="D1" s="6" t="s">
        <v>41</v>
      </c>
      <c r="N1" s="207" t="str">
        <f>Index!$E$11</f>
        <v>Höör 1 </v>
      </c>
      <c r="O1" s="208"/>
      <c r="P1" s="208"/>
      <c r="Q1" s="208"/>
      <c r="R1" s="208"/>
      <c r="S1" s="208"/>
      <c r="U1" s="5" t="s">
        <v>42</v>
      </c>
      <c r="W1" s="5"/>
    </row>
    <row r="2" spans="2:26" ht="5.0999999999999996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5.75">
      <c r="D3" s="192" t="s">
        <v>43</v>
      </c>
      <c r="E3" s="192"/>
      <c r="F3" s="192"/>
      <c r="G3" s="10" t="str">
        <f>Index!$E$3</f>
        <v>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5.0999999999999996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.75">
      <c r="D5" s="192" t="s">
        <v>44</v>
      </c>
      <c r="E5" s="192"/>
      <c r="F5" s="192"/>
      <c r="G5" s="195" t="str">
        <f>Index!$E$2</f>
        <v>Perstorp 1</v>
      </c>
      <c r="H5" s="196"/>
      <c r="I5" s="196"/>
      <c r="J5" s="196"/>
      <c r="K5" s="196"/>
      <c r="L5" s="196"/>
      <c r="M5" s="196"/>
      <c r="N5" s="7"/>
      <c r="O5" s="192" t="s">
        <v>45</v>
      </c>
      <c r="P5" s="192"/>
      <c r="Q5" s="11">
        <v>1</v>
      </c>
      <c r="R5" s="7"/>
      <c r="S5" s="192" t="s">
        <v>46</v>
      </c>
      <c r="T5" s="192"/>
      <c r="U5" s="203">
        <f>Index!$E$5</f>
        <v>42618.583333333336</v>
      </c>
      <c r="V5" s="203"/>
      <c r="W5" s="203"/>
      <c r="X5" s="204"/>
      <c r="Y5" s="7" t="s">
        <v>47</v>
      </c>
      <c r="Z5" s="10">
        <f>Index!$E$4</f>
        <v>2</v>
      </c>
    </row>
    <row r="6" spans="2:26" ht="5.0999999999999996" customHeight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.75">
      <c r="D7" s="192" t="s">
        <v>5</v>
      </c>
      <c r="E7" s="192"/>
      <c r="F7" s="192"/>
      <c r="G7" s="187" t="str">
        <f>Index!$B$2</f>
        <v>Kenth L</v>
      </c>
      <c r="H7" s="188"/>
      <c r="I7" s="188"/>
      <c r="J7" s="188"/>
      <c r="K7" s="188"/>
      <c r="L7" s="188"/>
      <c r="M7" s="188"/>
      <c r="N7" s="7"/>
      <c r="O7" s="192" t="s">
        <v>48</v>
      </c>
      <c r="P7" s="192"/>
      <c r="Q7" s="192"/>
      <c r="R7" s="187" t="str">
        <f>Index!$B$3</f>
        <v>Benny</v>
      </c>
      <c r="S7" s="188"/>
      <c r="T7" s="188"/>
      <c r="U7" s="188"/>
      <c r="V7" s="188"/>
      <c r="W7" s="188"/>
      <c r="X7" s="188"/>
      <c r="Y7" s="7"/>
      <c r="Z7" s="7"/>
    </row>
    <row r="8" spans="2:26" ht="9.9499999999999993" customHeight="1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s="7" customFormat="1" ht="15" customHeight="1">
      <c r="D9" s="200">
        <v>1</v>
      </c>
      <c r="E9" s="201"/>
      <c r="F9" s="200">
        <v>2</v>
      </c>
      <c r="G9" s="201"/>
      <c r="H9" s="200">
        <v>3</v>
      </c>
      <c r="I9" s="201"/>
      <c r="J9" s="200">
        <v>4</v>
      </c>
      <c r="K9" s="201"/>
      <c r="L9" s="200">
        <v>5</v>
      </c>
      <c r="M9" s="201"/>
      <c r="N9" s="200">
        <v>6</v>
      </c>
      <c r="O9" s="201"/>
      <c r="P9" s="200">
        <v>7</v>
      </c>
      <c r="Q9" s="201"/>
      <c r="R9" s="200">
        <v>8</v>
      </c>
      <c r="S9" s="201"/>
      <c r="T9" s="200">
        <v>9</v>
      </c>
      <c r="U9" s="201"/>
      <c r="V9" s="200">
        <v>10</v>
      </c>
      <c r="W9" s="202"/>
      <c r="X9" s="201"/>
      <c r="Y9" s="2" t="s">
        <v>49</v>
      </c>
    </row>
    <row r="10" spans="2:26" ht="21.95" customHeight="1">
      <c r="B10" s="146">
        <f>Index!$J$2</f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 ht="21.95" customHeight="1">
      <c r="D11" s="189"/>
      <c r="E11" s="190"/>
      <c r="F11" s="189"/>
      <c r="G11" s="190"/>
      <c r="H11" s="189"/>
      <c r="I11" s="190"/>
      <c r="J11" s="189"/>
      <c r="K11" s="190"/>
      <c r="L11" s="189"/>
      <c r="M11" s="190"/>
      <c r="N11" s="189"/>
      <c r="O11" s="190"/>
      <c r="P11" s="189"/>
      <c r="Q11" s="190"/>
      <c r="R11" s="189"/>
      <c r="S11" s="190"/>
      <c r="T11" s="189"/>
      <c r="U11" s="190"/>
      <c r="V11" s="189"/>
      <c r="W11" s="191"/>
      <c r="X11" s="190"/>
      <c r="Y11" s="1"/>
    </row>
    <row r="12" spans="2:26" ht="21.95" customHeigh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</row>
    <row r="13" spans="2:26" ht="21.95" customHeight="1">
      <c r="D13" s="189"/>
      <c r="E13" s="190"/>
      <c r="F13" s="189"/>
      <c r="G13" s="190"/>
      <c r="H13" s="189"/>
      <c r="I13" s="190"/>
      <c r="J13" s="189"/>
      <c r="K13" s="190"/>
      <c r="L13" s="189"/>
      <c r="M13" s="190"/>
      <c r="N13" s="189"/>
      <c r="O13" s="190"/>
      <c r="P13" s="189"/>
      <c r="Q13" s="190"/>
      <c r="R13" s="189"/>
      <c r="S13" s="190"/>
      <c r="T13" s="189"/>
      <c r="U13" s="190"/>
      <c r="V13" s="189"/>
      <c r="W13" s="191"/>
      <c r="X13" s="190"/>
      <c r="Y13" s="1"/>
      <c r="Z13" s="4" t="s">
        <v>50</v>
      </c>
    </row>
    <row r="14" spans="2:26" ht="12" customHeight="1">
      <c r="D14" s="3" t="s">
        <v>51</v>
      </c>
      <c r="E14" s="193" t="s">
        <v>52</v>
      </c>
      <c r="F14" s="194"/>
      <c r="G14" s="193" t="s">
        <v>53</v>
      </c>
      <c r="H14" s="194"/>
      <c r="I14" s="193" t="s">
        <v>54</v>
      </c>
      <c r="J14" s="194"/>
      <c r="K14" s="193" t="s">
        <v>55</v>
      </c>
      <c r="L14" s="194"/>
      <c r="M14" s="3" t="s">
        <v>56</v>
      </c>
      <c r="R14" s="3" t="s">
        <v>51</v>
      </c>
      <c r="S14" s="193" t="s">
        <v>52</v>
      </c>
      <c r="T14" s="194"/>
      <c r="U14" s="193" t="s">
        <v>53</v>
      </c>
      <c r="V14" s="194"/>
      <c r="W14" s="3" t="s">
        <v>56</v>
      </c>
      <c r="Y14" s="197"/>
      <c r="Z14" s="199"/>
    </row>
    <row r="15" spans="2:26" ht="12" customHeight="1">
      <c r="D15" s="3" t="s">
        <v>57</v>
      </c>
      <c r="E15" s="193" t="s">
        <v>58</v>
      </c>
      <c r="F15" s="194"/>
      <c r="G15" s="193" t="s">
        <v>59</v>
      </c>
      <c r="H15" s="194"/>
      <c r="I15" s="193" t="s">
        <v>60</v>
      </c>
      <c r="J15" s="194"/>
      <c r="K15" s="193" t="s">
        <v>61</v>
      </c>
      <c r="L15" s="194"/>
      <c r="R15" s="3" t="s">
        <v>62</v>
      </c>
      <c r="S15" s="193" t="s">
        <v>55</v>
      </c>
      <c r="T15" s="194"/>
      <c r="U15" s="193" t="s">
        <v>54</v>
      </c>
      <c r="V15" s="194"/>
      <c r="W15" s="3" t="s">
        <v>56</v>
      </c>
      <c r="Y15" s="198"/>
      <c r="Z15" s="198"/>
    </row>
    <row r="16" spans="2:26" ht="12" customHeight="1">
      <c r="R16" s="3" t="s">
        <v>57</v>
      </c>
      <c r="S16" s="193" t="s">
        <v>58</v>
      </c>
      <c r="T16" s="194"/>
      <c r="U16" s="193" t="s">
        <v>59</v>
      </c>
      <c r="V16" s="194"/>
      <c r="Y16" s="3" t="s">
        <v>63</v>
      </c>
    </row>
    <row r="17" spans="2:29" ht="5.0999999999999996" customHeight="1">
      <c r="R17" s="3"/>
      <c r="S17" s="8"/>
      <c r="T17" s="8"/>
      <c r="U17" s="8"/>
      <c r="V17" s="8"/>
      <c r="Y17" s="3"/>
    </row>
    <row r="18" spans="2:29">
      <c r="D18" s="192" t="s">
        <v>5</v>
      </c>
      <c r="E18" s="192"/>
      <c r="F18" s="192"/>
      <c r="G18" s="186"/>
      <c r="H18" s="186"/>
      <c r="I18" s="186"/>
      <c r="J18" s="186"/>
      <c r="K18" s="186"/>
      <c r="L18" s="186"/>
      <c r="M18" s="186"/>
      <c r="N18" s="7"/>
      <c r="O18" s="192" t="s">
        <v>48</v>
      </c>
      <c r="P18" s="192"/>
      <c r="Q18" s="192"/>
      <c r="R18" s="186"/>
      <c r="S18" s="186"/>
      <c r="T18" s="186"/>
      <c r="U18" s="186"/>
      <c r="V18" s="186"/>
      <c r="W18" s="186"/>
      <c r="X18" s="186"/>
      <c r="Y18" s="7"/>
      <c r="Z18" s="7"/>
    </row>
    <row r="19" spans="2:29" ht="9.9499999999999993" customHeight="1"/>
    <row r="20" spans="2:29" s="7" customFormat="1" ht="12.75">
      <c r="D20" s="200">
        <v>1</v>
      </c>
      <c r="E20" s="201"/>
      <c r="F20" s="200">
        <v>2</v>
      </c>
      <c r="G20" s="201"/>
      <c r="H20" s="200">
        <v>3</v>
      </c>
      <c r="I20" s="201"/>
      <c r="J20" s="200">
        <v>4</v>
      </c>
      <c r="K20" s="201"/>
      <c r="L20" s="200">
        <v>5</v>
      </c>
      <c r="M20" s="201"/>
      <c r="N20" s="200">
        <v>6</v>
      </c>
      <c r="O20" s="201"/>
      <c r="P20" s="200">
        <v>7</v>
      </c>
      <c r="Q20" s="201"/>
      <c r="R20" s="200">
        <v>8</v>
      </c>
      <c r="S20" s="201"/>
      <c r="T20" s="200">
        <v>9</v>
      </c>
      <c r="U20" s="201"/>
      <c r="V20" s="200">
        <v>10</v>
      </c>
      <c r="W20" s="202"/>
      <c r="X20" s="201"/>
      <c r="Y20" s="2" t="s">
        <v>49</v>
      </c>
    </row>
    <row r="21" spans="2:29" ht="21.95" customHeight="1">
      <c r="B21" s="146">
        <f>Index!$J$3</f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C21" s="146"/>
    </row>
    <row r="22" spans="2:29" ht="21.95" customHeight="1">
      <c r="D22" s="189"/>
      <c r="E22" s="190"/>
      <c r="F22" s="189"/>
      <c r="G22" s="190"/>
      <c r="H22" s="189"/>
      <c r="I22" s="190"/>
      <c r="J22" s="189"/>
      <c r="K22" s="190"/>
      <c r="L22" s="189"/>
      <c r="M22" s="190"/>
      <c r="N22" s="189"/>
      <c r="O22" s="190"/>
      <c r="P22" s="189"/>
      <c r="Q22" s="190"/>
      <c r="R22" s="189"/>
      <c r="S22" s="190"/>
      <c r="T22" s="189"/>
      <c r="U22" s="190"/>
      <c r="V22" s="189"/>
      <c r="W22" s="191"/>
      <c r="X22" s="190"/>
      <c r="Y22" s="1"/>
    </row>
    <row r="23" spans="2:29" ht="21.95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2:29" ht="21.95" customHeight="1">
      <c r="D24" s="189"/>
      <c r="E24" s="190"/>
      <c r="F24" s="189"/>
      <c r="G24" s="190"/>
      <c r="H24" s="189"/>
      <c r="I24" s="190"/>
      <c r="J24" s="189"/>
      <c r="K24" s="190"/>
      <c r="L24" s="189"/>
      <c r="M24" s="190"/>
      <c r="N24" s="189"/>
      <c r="O24" s="190"/>
      <c r="P24" s="189"/>
      <c r="Q24" s="190"/>
      <c r="R24" s="189"/>
      <c r="S24" s="190"/>
      <c r="T24" s="189"/>
      <c r="U24" s="190"/>
      <c r="V24" s="189"/>
      <c r="W24" s="191"/>
      <c r="X24" s="190"/>
      <c r="Y24" s="1"/>
      <c r="Z24" s="4" t="s">
        <v>50</v>
      </c>
    </row>
    <row r="25" spans="2:29" ht="12" customHeight="1">
      <c r="D25" s="3" t="s">
        <v>64</v>
      </c>
      <c r="E25" s="193" t="s">
        <v>65</v>
      </c>
      <c r="F25" s="194"/>
      <c r="G25" s="193" t="s">
        <v>66</v>
      </c>
      <c r="H25" s="194"/>
      <c r="I25" s="193" t="s">
        <v>67</v>
      </c>
      <c r="J25" s="194"/>
      <c r="K25" s="193" t="s">
        <v>68</v>
      </c>
      <c r="L25" s="194"/>
      <c r="M25" s="3" t="s">
        <v>56</v>
      </c>
      <c r="R25" s="3" t="s">
        <v>64</v>
      </c>
      <c r="S25" s="193" t="s">
        <v>67</v>
      </c>
      <c r="T25" s="194"/>
      <c r="U25" s="193" t="s">
        <v>68</v>
      </c>
      <c r="V25" s="194"/>
      <c r="W25" s="3" t="s">
        <v>56</v>
      </c>
      <c r="Y25" s="197"/>
      <c r="Z25" s="199"/>
    </row>
    <row r="26" spans="2:29" ht="12" customHeight="1">
      <c r="D26" s="3" t="s">
        <v>57</v>
      </c>
      <c r="E26" s="193" t="s">
        <v>58</v>
      </c>
      <c r="F26" s="194"/>
      <c r="G26" s="193" t="s">
        <v>59</v>
      </c>
      <c r="H26" s="194"/>
      <c r="I26" s="193" t="s">
        <v>60</v>
      </c>
      <c r="J26" s="194"/>
      <c r="K26" s="193" t="s">
        <v>61</v>
      </c>
      <c r="L26" s="194"/>
      <c r="R26" s="3" t="s">
        <v>69</v>
      </c>
      <c r="S26" s="193" t="s">
        <v>66</v>
      </c>
      <c r="T26" s="194"/>
      <c r="U26" s="193" t="s">
        <v>65</v>
      </c>
      <c r="V26" s="194"/>
      <c r="W26" s="3" t="s">
        <v>56</v>
      </c>
      <c r="Y26" s="198"/>
      <c r="Z26" s="198"/>
    </row>
    <row r="27" spans="2:29" ht="12" customHeight="1">
      <c r="R27" s="3" t="s">
        <v>57</v>
      </c>
      <c r="S27" s="193" t="s">
        <v>58</v>
      </c>
      <c r="T27" s="194"/>
      <c r="U27" s="193" t="s">
        <v>59</v>
      </c>
      <c r="V27" s="194"/>
      <c r="Y27" s="3" t="s">
        <v>70</v>
      </c>
    </row>
    <row r="28" spans="2:29" ht="5.0999999999999996" customHeight="1">
      <c r="R28" s="3"/>
      <c r="S28" s="8"/>
      <c r="T28" s="8"/>
      <c r="U28" s="8"/>
      <c r="V28" s="8"/>
      <c r="Y28" s="3"/>
    </row>
    <row r="29" spans="2:29">
      <c r="D29" s="192" t="s">
        <v>5</v>
      </c>
      <c r="E29" s="192"/>
      <c r="F29" s="192"/>
      <c r="G29" s="186"/>
      <c r="H29" s="186"/>
      <c r="I29" s="186"/>
      <c r="J29" s="186"/>
      <c r="K29" s="186"/>
      <c r="L29" s="186"/>
      <c r="M29" s="186"/>
      <c r="N29" s="7"/>
      <c r="O29" s="192" t="s">
        <v>48</v>
      </c>
      <c r="P29" s="192"/>
      <c r="Q29" s="192"/>
      <c r="R29" s="186"/>
      <c r="S29" s="186"/>
      <c r="T29" s="186"/>
      <c r="U29" s="186"/>
      <c r="V29" s="186"/>
      <c r="W29" s="186"/>
      <c r="X29" s="186"/>
      <c r="Y29" s="7"/>
      <c r="Z29" s="7"/>
    </row>
    <row r="30" spans="2:29" ht="9.9499999999999993" customHeight="1"/>
    <row r="31" spans="2:29" s="7" customFormat="1" ht="12.75">
      <c r="D31" s="200">
        <v>1</v>
      </c>
      <c r="E31" s="201"/>
      <c r="F31" s="200">
        <v>2</v>
      </c>
      <c r="G31" s="201"/>
      <c r="H31" s="200">
        <v>3</v>
      </c>
      <c r="I31" s="201"/>
      <c r="J31" s="200">
        <v>4</v>
      </c>
      <c r="K31" s="201"/>
      <c r="L31" s="200">
        <v>5</v>
      </c>
      <c r="M31" s="201"/>
      <c r="N31" s="200">
        <v>6</v>
      </c>
      <c r="O31" s="201"/>
      <c r="P31" s="200">
        <v>7</v>
      </c>
      <c r="Q31" s="201"/>
      <c r="R31" s="200">
        <v>8</v>
      </c>
      <c r="S31" s="201"/>
      <c r="T31" s="200">
        <v>9</v>
      </c>
      <c r="U31" s="201"/>
      <c r="V31" s="200">
        <v>10</v>
      </c>
      <c r="W31" s="202"/>
      <c r="X31" s="201"/>
      <c r="Y31" s="2" t="s">
        <v>49</v>
      </c>
    </row>
    <row r="32" spans="2:29" ht="21.95" customHeight="1">
      <c r="B32" s="146">
        <f>Index!$J$4</f>
        <v>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C32" s="146"/>
    </row>
    <row r="33" spans="2:26" ht="21.95" customHeight="1">
      <c r="D33" s="189"/>
      <c r="E33" s="190"/>
      <c r="F33" s="189"/>
      <c r="G33" s="190"/>
      <c r="H33" s="189"/>
      <c r="I33" s="190"/>
      <c r="J33" s="189"/>
      <c r="K33" s="190"/>
      <c r="L33" s="189"/>
      <c r="M33" s="190"/>
      <c r="N33" s="189"/>
      <c r="O33" s="190"/>
      <c r="P33" s="189"/>
      <c r="Q33" s="190"/>
      <c r="R33" s="189"/>
      <c r="S33" s="190"/>
      <c r="T33" s="189"/>
      <c r="U33" s="190"/>
      <c r="V33" s="189"/>
      <c r="W33" s="191"/>
      <c r="X33" s="190"/>
      <c r="Y33" s="1"/>
    </row>
    <row r="34" spans="2:26" ht="21.9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</row>
    <row r="35" spans="2:26" ht="21.95" customHeight="1"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1"/>
      <c r="X35" s="190"/>
      <c r="Y35" s="1"/>
      <c r="Z35" s="4" t="s">
        <v>50</v>
      </c>
    </row>
    <row r="36" spans="2:26" ht="12" customHeight="1">
      <c r="D36" s="3" t="s">
        <v>71</v>
      </c>
      <c r="E36" s="193" t="s">
        <v>72</v>
      </c>
      <c r="F36" s="194"/>
      <c r="G36" s="193" t="s">
        <v>73</v>
      </c>
      <c r="H36" s="194"/>
      <c r="I36" s="193" t="s">
        <v>74</v>
      </c>
      <c r="J36" s="194"/>
      <c r="K36" s="193" t="s">
        <v>75</v>
      </c>
      <c r="L36" s="194"/>
      <c r="M36" s="3" t="s">
        <v>56</v>
      </c>
      <c r="R36" s="3" t="s">
        <v>71</v>
      </c>
      <c r="S36" s="193" t="s">
        <v>76</v>
      </c>
      <c r="T36" s="194"/>
      <c r="U36" s="193" t="s">
        <v>77</v>
      </c>
      <c r="V36" s="194"/>
      <c r="W36" s="3" t="s">
        <v>56</v>
      </c>
      <c r="Y36" s="197"/>
      <c r="Z36" s="199"/>
    </row>
    <row r="37" spans="2:26" ht="12" customHeight="1">
      <c r="D37" s="3" t="s">
        <v>57</v>
      </c>
      <c r="E37" s="193" t="s">
        <v>58</v>
      </c>
      <c r="F37" s="194"/>
      <c r="G37" s="193" t="s">
        <v>59</v>
      </c>
      <c r="H37" s="194"/>
      <c r="I37" s="193" t="s">
        <v>60</v>
      </c>
      <c r="J37" s="194"/>
      <c r="K37" s="193" t="s">
        <v>61</v>
      </c>
      <c r="L37" s="194"/>
      <c r="R37" s="3" t="s">
        <v>78</v>
      </c>
      <c r="S37" s="193" t="s">
        <v>79</v>
      </c>
      <c r="T37" s="194"/>
      <c r="U37" s="193" t="s">
        <v>80</v>
      </c>
      <c r="V37" s="194"/>
      <c r="W37" s="3" t="s">
        <v>56</v>
      </c>
      <c r="Y37" s="198"/>
      <c r="Z37" s="198"/>
    </row>
    <row r="38" spans="2:26" ht="12" customHeight="1">
      <c r="R38" s="3" t="s">
        <v>57</v>
      </c>
      <c r="S38" s="193" t="s">
        <v>58</v>
      </c>
      <c r="T38" s="194"/>
      <c r="U38" s="193" t="s">
        <v>59</v>
      </c>
      <c r="V38" s="194"/>
      <c r="Y38" s="3" t="s">
        <v>81</v>
      </c>
    </row>
    <row r="39" spans="2:26" ht="5.0999999999999996" customHeight="1"/>
    <row r="40" spans="2:26">
      <c r="D40" s="192" t="s">
        <v>5</v>
      </c>
      <c r="E40" s="192"/>
      <c r="F40" s="192"/>
      <c r="G40" s="186"/>
      <c r="H40" s="186"/>
      <c r="I40" s="186"/>
      <c r="J40" s="186"/>
      <c r="K40" s="186"/>
      <c r="L40" s="186"/>
      <c r="M40" s="186"/>
      <c r="N40" s="7"/>
      <c r="O40" s="192" t="s">
        <v>48</v>
      </c>
      <c r="P40" s="192"/>
      <c r="Q40" s="192"/>
      <c r="R40" s="186"/>
      <c r="S40" s="186"/>
      <c r="T40" s="186"/>
      <c r="U40" s="186"/>
      <c r="V40" s="186"/>
      <c r="W40" s="186"/>
      <c r="X40" s="186"/>
      <c r="Y40" s="7"/>
      <c r="Z40" s="7"/>
    </row>
    <row r="41" spans="2:26" ht="9.9499999999999993" customHeight="1"/>
    <row r="42" spans="2:26" s="7" customFormat="1" ht="12.75">
      <c r="D42" s="200">
        <v>1</v>
      </c>
      <c r="E42" s="201"/>
      <c r="F42" s="200">
        <v>2</v>
      </c>
      <c r="G42" s="201"/>
      <c r="H42" s="200">
        <v>3</v>
      </c>
      <c r="I42" s="201"/>
      <c r="J42" s="200">
        <v>4</v>
      </c>
      <c r="K42" s="201"/>
      <c r="L42" s="200">
        <v>5</v>
      </c>
      <c r="M42" s="201"/>
      <c r="N42" s="200">
        <v>6</v>
      </c>
      <c r="O42" s="201"/>
      <c r="P42" s="200">
        <v>7</v>
      </c>
      <c r="Q42" s="201"/>
      <c r="R42" s="200">
        <v>8</v>
      </c>
      <c r="S42" s="201"/>
      <c r="T42" s="200">
        <v>9</v>
      </c>
      <c r="U42" s="201"/>
      <c r="V42" s="200">
        <v>10</v>
      </c>
      <c r="W42" s="202"/>
      <c r="X42" s="201"/>
      <c r="Y42" s="2" t="s">
        <v>49</v>
      </c>
    </row>
    <row r="43" spans="2:26" ht="21.95" customHeight="1">
      <c r="B43" s="146">
        <f>Index!$J$5</f>
        <v>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6" ht="21.95" customHeight="1">
      <c r="D44" s="189"/>
      <c r="E44" s="190"/>
      <c r="F44" s="189"/>
      <c r="G44" s="190"/>
      <c r="H44" s="189"/>
      <c r="I44" s="190"/>
      <c r="J44" s="189"/>
      <c r="K44" s="190"/>
      <c r="L44" s="189"/>
      <c r="M44" s="190"/>
      <c r="N44" s="189"/>
      <c r="O44" s="190"/>
      <c r="P44" s="189"/>
      <c r="Q44" s="190"/>
      <c r="R44" s="189"/>
      <c r="S44" s="190"/>
      <c r="T44" s="189"/>
      <c r="U44" s="190"/>
      <c r="V44" s="189"/>
      <c r="W44" s="191"/>
      <c r="X44" s="190"/>
      <c r="Y44" s="1"/>
    </row>
    <row r="45" spans="2:26" ht="21.95" customHeight="1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2:26" ht="21.95" customHeight="1">
      <c r="D46" s="189"/>
      <c r="E46" s="190"/>
      <c r="F46" s="189"/>
      <c r="G46" s="190"/>
      <c r="H46" s="189"/>
      <c r="I46" s="190"/>
      <c r="J46" s="189"/>
      <c r="K46" s="190"/>
      <c r="L46" s="189"/>
      <c r="M46" s="190"/>
      <c r="N46" s="189"/>
      <c r="O46" s="190"/>
      <c r="P46" s="189"/>
      <c r="Q46" s="190"/>
      <c r="R46" s="189"/>
      <c r="S46" s="190"/>
      <c r="T46" s="189"/>
      <c r="U46" s="190"/>
      <c r="V46" s="189"/>
      <c r="W46" s="191"/>
      <c r="X46" s="190"/>
      <c r="Y46" s="1"/>
      <c r="Z46" s="4" t="s">
        <v>50</v>
      </c>
    </row>
    <row r="47" spans="2:26" ht="12" customHeight="1">
      <c r="D47" s="3" t="s">
        <v>82</v>
      </c>
      <c r="E47" s="193" t="s">
        <v>83</v>
      </c>
      <c r="F47" s="194"/>
      <c r="G47" s="193" t="s">
        <v>84</v>
      </c>
      <c r="H47" s="194"/>
      <c r="I47" s="193" t="s">
        <v>85</v>
      </c>
      <c r="J47" s="194"/>
      <c r="K47" s="193" t="s">
        <v>86</v>
      </c>
      <c r="L47" s="194"/>
      <c r="M47" s="3" t="s">
        <v>56</v>
      </c>
      <c r="R47" s="3" t="s">
        <v>82</v>
      </c>
      <c r="S47" s="193" t="s">
        <v>87</v>
      </c>
      <c r="T47" s="194"/>
      <c r="U47" s="193" t="s">
        <v>88</v>
      </c>
      <c r="V47" s="194"/>
      <c r="W47" s="3" t="s">
        <v>56</v>
      </c>
      <c r="Y47" s="197"/>
      <c r="Z47" s="199"/>
    </row>
    <row r="48" spans="2:26" ht="12" customHeight="1">
      <c r="D48" s="3" t="s">
        <v>57</v>
      </c>
      <c r="E48" s="193" t="s">
        <v>58</v>
      </c>
      <c r="F48" s="194"/>
      <c r="G48" s="193" t="s">
        <v>59</v>
      </c>
      <c r="H48" s="194"/>
      <c r="I48" s="193" t="s">
        <v>60</v>
      </c>
      <c r="J48" s="194"/>
      <c r="K48" s="193" t="s">
        <v>61</v>
      </c>
      <c r="L48" s="194"/>
      <c r="R48" s="3" t="s">
        <v>89</v>
      </c>
      <c r="S48" s="193" t="s">
        <v>90</v>
      </c>
      <c r="T48" s="194"/>
      <c r="U48" s="193" t="s">
        <v>91</v>
      </c>
      <c r="V48" s="194"/>
      <c r="W48" s="3" t="s">
        <v>56</v>
      </c>
      <c r="Y48" s="198"/>
      <c r="Z48" s="198"/>
    </row>
    <row r="49" spans="2:26" ht="12" customHeight="1">
      <c r="R49" s="3" t="s">
        <v>57</v>
      </c>
      <c r="S49" s="193" t="s">
        <v>58</v>
      </c>
      <c r="T49" s="194"/>
      <c r="U49" s="193" t="s">
        <v>59</v>
      </c>
      <c r="V49" s="194"/>
      <c r="Y49" s="3" t="s">
        <v>92</v>
      </c>
    </row>
    <row r="50" spans="2:26" ht="5.0999999999999996" customHeight="1"/>
    <row r="51" spans="2:26">
      <c r="D51" s="205"/>
      <c r="E51" s="205"/>
      <c r="F51" s="205"/>
      <c r="G51" s="205"/>
      <c r="H51" s="205"/>
      <c r="I51" s="205"/>
      <c r="J51" s="205"/>
      <c r="K51" s="205"/>
      <c r="L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2:26" s="7" customFormat="1" ht="12.75">
      <c r="D52" s="192" t="s">
        <v>93</v>
      </c>
      <c r="E52" s="192"/>
      <c r="F52" s="192"/>
      <c r="G52" s="192"/>
      <c r="H52" s="192"/>
      <c r="I52" s="192"/>
      <c r="O52" s="192" t="s">
        <v>94</v>
      </c>
      <c r="P52" s="192"/>
      <c r="Q52" s="192"/>
      <c r="R52" s="192"/>
      <c r="S52" s="192"/>
    </row>
    <row r="53" spans="2:26" s="9" customFormat="1" ht="20.100000000000001" customHeight="1">
      <c r="D53" s="196" t="s">
        <v>33</v>
      </c>
      <c r="E53" s="196"/>
      <c r="F53" s="196"/>
      <c r="G53" s="195" t="str">
        <f>Index!$B$10</f>
        <v>Torsten A</v>
      </c>
      <c r="H53" s="206"/>
      <c r="I53" s="206"/>
      <c r="J53" s="206"/>
      <c r="K53" s="206"/>
      <c r="L53" s="206"/>
      <c r="M53" s="206"/>
      <c r="O53" s="179"/>
      <c r="P53" s="179"/>
      <c r="Q53" s="179"/>
      <c r="R53" s="179"/>
      <c r="S53" s="179"/>
    </row>
    <row r="54" spans="2:26" ht="23.25">
      <c r="D54" s="6" t="s">
        <v>41</v>
      </c>
      <c r="N54" s="207" t="str">
        <f>Index!$E$11</f>
        <v>Höör 1 </v>
      </c>
      <c r="O54" s="208"/>
      <c r="P54" s="208"/>
      <c r="Q54" s="208"/>
      <c r="R54" s="208"/>
      <c r="S54" s="208"/>
      <c r="U54" s="5" t="s">
        <v>42</v>
      </c>
      <c r="W54" s="5"/>
    </row>
    <row r="55" spans="2:26" ht="5.0999999999999996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5.75">
      <c r="D56" s="192" t="s">
        <v>43</v>
      </c>
      <c r="E56" s="192"/>
      <c r="F56" s="192"/>
      <c r="G56" s="10" t="str">
        <f>Index!$E$3</f>
        <v>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5.0999999999999996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5.75">
      <c r="D58" s="192" t="s">
        <v>44</v>
      </c>
      <c r="E58" s="192"/>
      <c r="F58" s="192"/>
      <c r="G58" s="195" t="str">
        <f>Index!$E$2</f>
        <v>Perstorp 1</v>
      </c>
      <c r="H58" s="196"/>
      <c r="I58" s="196"/>
      <c r="J58" s="196"/>
      <c r="K58" s="196"/>
      <c r="L58" s="196"/>
      <c r="M58" s="196"/>
      <c r="N58" s="7"/>
      <c r="O58" s="192" t="s">
        <v>45</v>
      </c>
      <c r="P58" s="192"/>
      <c r="Q58" s="11">
        <v>2</v>
      </c>
      <c r="R58" s="7"/>
      <c r="S58" s="192" t="s">
        <v>46</v>
      </c>
      <c r="T58" s="192"/>
      <c r="U58" s="203">
        <f>Index!$E$5</f>
        <v>42618.583333333336</v>
      </c>
      <c r="V58" s="203"/>
      <c r="W58" s="203"/>
      <c r="X58" s="204"/>
      <c r="Y58" s="7" t="s">
        <v>47</v>
      </c>
      <c r="Z58" s="10">
        <f>Index!$E$4</f>
        <v>2</v>
      </c>
    </row>
    <row r="59" spans="2:26" ht="5.0999999999999996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5.75">
      <c r="D60" s="192" t="s">
        <v>5</v>
      </c>
      <c r="E60" s="192"/>
      <c r="F60" s="192"/>
      <c r="G60" s="187" t="str">
        <f>Index!$B$4</f>
        <v>Lars K</v>
      </c>
      <c r="H60" s="188"/>
      <c r="I60" s="188"/>
      <c r="J60" s="188"/>
      <c r="K60" s="188"/>
      <c r="L60" s="188"/>
      <c r="M60" s="188"/>
      <c r="N60" s="7"/>
      <c r="O60" s="192" t="s">
        <v>48</v>
      </c>
      <c r="P60" s="192"/>
      <c r="Q60" s="192"/>
      <c r="R60" s="187" t="str">
        <f>Index!$B$5</f>
        <v>Yngve H</v>
      </c>
      <c r="S60" s="188"/>
      <c r="T60" s="188"/>
      <c r="U60" s="188"/>
      <c r="V60" s="188"/>
      <c r="W60" s="188"/>
      <c r="X60" s="188"/>
      <c r="Y60" s="7"/>
      <c r="Z60" s="7"/>
    </row>
    <row r="61" spans="2:26" ht="9.9499999999999993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s="7" customFormat="1" ht="15" customHeight="1">
      <c r="D62" s="200">
        <v>1</v>
      </c>
      <c r="E62" s="201"/>
      <c r="F62" s="200">
        <v>2</v>
      </c>
      <c r="G62" s="201"/>
      <c r="H62" s="200">
        <v>3</v>
      </c>
      <c r="I62" s="201"/>
      <c r="J62" s="200">
        <v>4</v>
      </c>
      <c r="K62" s="201"/>
      <c r="L62" s="200">
        <v>5</v>
      </c>
      <c r="M62" s="201"/>
      <c r="N62" s="200">
        <v>6</v>
      </c>
      <c r="O62" s="201"/>
      <c r="P62" s="200">
        <v>7</v>
      </c>
      <c r="Q62" s="201"/>
      <c r="R62" s="200">
        <v>8</v>
      </c>
      <c r="S62" s="201"/>
      <c r="T62" s="200">
        <v>9</v>
      </c>
      <c r="U62" s="201"/>
      <c r="V62" s="200">
        <v>10</v>
      </c>
      <c r="W62" s="202"/>
      <c r="X62" s="201"/>
      <c r="Y62" s="2" t="s">
        <v>49</v>
      </c>
    </row>
    <row r="63" spans="2:26" ht="21.95" customHeight="1">
      <c r="B63" s="146">
        <f>Index!$J$6</f>
        <v>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6" ht="21.95" customHeight="1">
      <c r="D64" s="189"/>
      <c r="E64" s="190"/>
      <c r="F64" s="189"/>
      <c r="G64" s="190"/>
      <c r="H64" s="189"/>
      <c r="I64" s="190"/>
      <c r="J64" s="189"/>
      <c r="K64" s="190"/>
      <c r="L64" s="189"/>
      <c r="M64" s="190"/>
      <c r="N64" s="189"/>
      <c r="O64" s="190"/>
      <c r="P64" s="189"/>
      <c r="Q64" s="190"/>
      <c r="R64" s="189"/>
      <c r="S64" s="190"/>
      <c r="T64" s="189"/>
      <c r="U64" s="190"/>
      <c r="V64" s="189"/>
      <c r="W64" s="191"/>
      <c r="X64" s="190"/>
      <c r="Y64" s="1"/>
    </row>
    <row r="65" spans="2:26" ht="21.95" customHeight="1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</row>
    <row r="66" spans="2:26" ht="21.95" customHeight="1">
      <c r="D66" s="189"/>
      <c r="E66" s="190"/>
      <c r="F66" s="189"/>
      <c r="G66" s="190"/>
      <c r="H66" s="189"/>
      <c r="I66" s="190"/>
      <c r="J66" s="189"/>
      <c r="K66" s="190"/>
      <c r="L66" s="189"/>
      <c r="M66" s="190"/>
      <c r="N66" s="189"/>
      <c r="O66" s="190"/>
      <c r="P66" s="189"/>
      <c r="Q66" s="190"/>
      <c r="R66" s="189"/>
      <c r="S66" s="190"/>
      <c r="T66" s="189"/>
      <c r="U66" s="190"/>
      <c r="V66" s="189"/>
      <c r="W66" s="191"/>
      <c r="X66" s="190"/>
      <c r="Y66" s="1"/>
      <c r="Z66" s="4" t="s">
        <v>50</v>
      </c>
    </row>
    <row r="67" spans="2:26" ht="12" customHeight="1">
      <c r="D67" s="3" t="s">
        <v>51</v>
      </c>
      <c r="E67" s="193" t="s">
        <v>52</v>
      </c>
      <c r="F67" s="194"/>
      <c r="G67" s="193" t="s">
        <v>53</v>
      </c>
      <c r="H67" s="194"/>
      <c r="I67" s="193" t="s">
        <v>54</v>
      </c>
      <c r="J67" s="194"/>
      <c r="K67" s="193" t="s">
        <v>55</v>
      </c>
      <c r="L67" s="194"/>
      <c r="M67" s="3" t="s">
        <v>56</v>
      </c>
      <c r="R67" s="3" t="s">
        <v>51</v>
      </c>
      <c r="S67" s="193" t="s">
        <v>52</v>
      </c>
      <c r="T67" s="194"/>
      <c r="U67" s="193" t="s">
        <v>53</v>
      </c>
      <c r="V67" s="194"/>
      <c r="W67" s="3" t="s">
        <v>56</v>
      </c>
      <c r="Y67" s="197"/>
      <c r="Z67" s="199"/>
    </row>
    <row r="68" spans="2:26" ht="12" customHeight="1">
      <c r="D68" s="3" t="s">
        <v>57</v>
      </c>
      <c r="E68" s="193" t="s">
        <v>58</v>
      </c>
      <c r="F68" s="194"/>
      <c r="G68" s="193" t="s">
        <v>59</v>
      </c>
      <c r="H68" s="194"/>
      <c r="I68" s="193" t="s">
        <v>60</v>
      </c>
      <c r="J68" s="194"/>
      <c r="K68" s="193" t="s">
        <v>61</v>
      </c>
      <c r="L68" s="194"/>
      <c r="R68" s="3" t="s">
        <v>62</v>
      </c>
      <c r="S68" s="193" t="s">
        <v>55</v>
      </c>
      <c r="T68" s="194"/>
      <c r="U68" s="193" t="s">
        <v>54</v>
      </c>
      <c r="V68" s="194"/>
      <c r="W68" s="3" t="s">
        <v>56</v>
      </c>
      <c r="Y68" s="198"/>
      <c r="Z68" s="198"/>
    </row>
    <row r="69" spans="2:26" ht="12" customHeight="1">
      <c r="R69" s="3" t="s">
        <v>57</v>
      </c>
      <c r="S69" s="193" t="s">
        <v>58</v>
      </c>
      <c r="T69" s="194"/>
      <c r="U69" s="193" t="s">
        <v>59</v>
      </c>
      <c r="V69" s="194"/>
      <c r="Y69" s="3" t="s">
        <v>63</v>
      </c>
    </row>
    <row r="70" spans="2:26" ht="5.0999999999999996" customHeight="1">
      <c r="R70" s="3"/>
      <c r="S70" s="8"/>
      <c r="T70" s="8"/>
      <c r="U70" s="8"/>
      <c r="V70" s="8"/>
      <c r="Y70" s="3"/>
    </row>
    <row r="71" spans="2:26">
      <c r="D71" s="192" t="s">
        <v>5</v>
      </c>
      <c r="E71" s="192"/>
      <c r="F71" s="192"/>
      <c r="G71" s="186"/>
      <c r="H71" s="186"/>
      <c r="I71" s="186"/>
      <c r="J71" s="186"/>
      <c r="K71" s="186"/>
      <c r="L71" s="186"/>
      <c r="M71" s="186"/>
      <c r="N71" s="7"/>
      <c r="O71" s="192" t="s">
        <v>48</v>
      </c>
      <c r="P71" s="192"/>
      <c r="Q71" s="192"/>
      <c r="R71" s="186"/>
      <c r="S71" s="186"/>
      <c r="T71" s="186"/>
      <c r="U71" s="186"/>
      <c r="V71" s="186"/>
      <c r="W71" s="186"/>
      <c r="X71" s="186"/>
      <c r="Y71" s="7"/>
      <c r="Z71" s="7"/>
    </row>
    <row r="72" spans="2:26" ht="9.9499999999999993" customHeight="1"/>
    <row r="73" spans="2:26" s="7" customFormat="1" ht="12.75">
      <c r="D73" s="200">
        <v>1</v>
      </c>
      <c r="E73" s="201"/>
      <c r="F73" s="200">
        <v>2</v>
      </c>
      <c r="G73" s="201"/>
      <c r="H73" s="200">
        <v>3</v>
      </c>
      <c r="I73" s="201"/>
      <c r="J73" s="200">
        <v>4</v>
      </c>
      <c r="K73" s="201"/>
      <c r="L73" s="200">
        <v>5</v>
      </c>
      <c r="M73" s="201"/>
      <c r="N73" s="200">
        <v>6</v>
      </c>
      <c r="O73" s="201"/>
      <c r="P73" s="200">
        <v>7</v>
      </c>
      <c r="Q73" s="201"/>
      <c r="R73" s="200">
        <v>8</v>
      </c>
      <c r="S73" s="201"/>
      <c r="T73" s="200">
        <v>9</v>
      </c>
      <c r="U73" s="201"/>
      <c r="V73" s="200">
        <v>10</v>
      </c>
      <c r="W73" s="202"/>
      <c r="X73" s="201"/>
      <c r="Y73" s="2" t="s">
        <v>49</v>
      </c>
    </row>
    <row r="74" spans="2:26" ht="21.95" customHeight="1">
      <c r="B74" s="146">
        <f>Index!$J$7</f>
        <v>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6" ht="21.95" customHeight="1">
      <c r="D75" s="189"/>
      <c r="E75" s="190"/>
      <c r="F75" s="189"/>
      <c r="G75" s="190"/>
      <c r="H75" s="189"/>
      <c r="I75" s="190"/>
      <c r="J75" s="189"/>
      <c r="K75" s="190"/>
      <c r="L75" s="189"/>
      <c r="M75" s="190"/>
      <c r="N75" s="189"/>
      <c r="O75" s="190"/>
      <c r="P75" s="189"/>
      <c r="Q75" s="190"/>
      <c r="R75" s="189"/>
      <c r="S75" s="190"/>
      <c r="T75" s="189"/>
      <c r="U75" s="190"/>
      <c r="V75" s="189"/>
      <c r="W75" s="191"/>
      <c r="X75" s="190"/>
      <c r="Y75" s="1"/>
    </row>
    <row r="76" spans="2:26" ht="21.95" customHeight="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</row>
    <row r="77" spans="2:26" ht="21.95" customHeight="1">
      <c r="D77" s="189"/>
      <c r="E77" s="190"/>
      <c r="F77" s="189"/>
      <c r="G77" s="190"/>
      <c r="H77" s="189"/>
      <c r="I77" s="190"/>
      <c r="J77" s="189"/>
      <c r="K77" s="190"/>
      <c r="L77" s="189"/>
      <c r="M77" s="190"/>
      <c r="N77" s="189"/>
      <c r="O77" s="190"/>
      <c r="P77" s="189"/>
      <c r="Q77" s="190"/>
      <c r="R77" s="189"/>
      <c r="S77" s="190"/>
      <c r="T77" s="189"/>
      <c r="U77" s="190"/>
      <c r="V77" s="189"/>
      <c r="W77" s="191"/>
      <c r="X77" s="190"/>
      <c r="Y77" s="1"/>
      <c r="Z77" s="4" t="s">
        <v>50</v>
      </c>
    </row>
    <row r="78" spans="2:26" ht="12" customHeight="1">
      <c r="D78" s="3" t="s">
        <v>64</v>
      </c>
      <c r="E78" s="193" t="s">
        <v>65</v>
      </c>
      <c r="F78" s="194"/>
      <c r="G78" s="193" t="s">
        <v>66</v>
      </c>
      <c r="H78" s="194"/>
      <c r="I78" s="193" t="s">
        <v>67</v>
      </c>
      <c r="J78" s="194"/>
      <c r="K78" s="193" t="s">
        <v>68</v>
      </c>
      <c r="L78" s="194"/>
      <c r="M78" s="3" t="s">
        <v>56</v>
      </c>
      <c r="R78" s="3" t="s">
        <v>64</v>
      </c>
      <c r="S78" s="193" t="s">
        <v>67</v>
      </c>
      <c r="T78" s="194"/>
      <c r="U78" s="193" t="s">
        <v>68</v>
      </c>
      <c r="V78" s="194"/>
      <c r="W78" s="3" t="s">
        <v>56</v>
      </c>
      <c r="Y78" s="197"/>
      <c r="Z78" s="199"/>
    </row>
    <row r="79" spans="2:26" ht="12" customHeight="1">
      <c r="D79" s="3" t="s">
        <v>57</v>
      </c>
      <c r="E79" s="193" t="s">
        <v>58</v>
      </c>
      <c r="F79" s="194"/>
      <c r="G79" s="193" t="s">
        <v>59</v>
      </c>
      <c r="H79" s="194"/>
      <c r="I79" s="193" t="s">
        <v>60</v>
      </c>
      <c r="J79" s="194"/>
      <c r="K79" s="193" t="s">
        <v>61</v>
      </c>
      <c r="L79" s="194"/>
      <c r="R79" s="3" t="s">
        <v>69</v>
      </c>
      <c r="S79" s="193" t="s">
        <v>66</v>
      </c>
      <c r="T79" s="194"/>
      <c r="U79" s="193" t="s">
        <v>65</v>
      </c>
      <c r="V79" s="194"/>
      <c r="W79" s="3" t="s">
        <v>56</v>
      </c>
      <c r="Y79" s="198"/>
      <c r="Z79" s="198"/>
    </row>
    <row r="80" spans="2:26" ht="12" customHeight="1">
      <c r="R80" s="3" t="s">
        <v>57</v>
      </c>
      <c r="S80" s="193" t="s">
        <v>58</v>
      </c>
      <c r="T80" s="194"/>
      <c r="U80" s="193" t="s">
        <v>59</v>
      </c>
      <c r="V80" s="194"/>
      <c r="Y80" s="3" t="s">
        <v>70</v>
      </c>
    </row>
    <row r="81" spans="2:26" ht="5.0999999999999996" customHeight="1">
      <c r="R81" s="3"/>
      <c r="S81" s="8"/>
      <c r="T81" s="8"/>
      <c r="U81" s="8"/>
      <c r="V81" s="8"/>
      <c r="Y81" s="3"/>
    </row>
    <row r="82" spans="2:26">
      <c r="D82" s="192" t="s">
        <v>5</v>
      </c>
      <c r="E82" s="192"/>
      <c r="F82" s="192"/>
      <c r="G82" s="186"/>
      <c r="H82" s="186"/>
      <c r="I82" s="186"/>
      <c r="J82" s="186"/>
      <c r="K82" s="186"/>
      <c r="L82" s="186"/>
      <c r="M82" s="186"/>
      <c r="N82" s="7"/>
      <c r="O82" s="192" t="s">
        <v>48</v>
      </c>
      <c r="P82" s="192"/>
      <c r="Q82" s="192"/>
      <c r="R82" s="186"/>
      <c r="S82" s="186"/>
      <c r="T82" s="186"/>
      <c r="U82" s="186"/>
      <c r="V82" s="186"/>
      <c r="W82" s="186"/>
      <c r="X82" s="186"/>
      <c r="Y82" s="7"/>
      <c r="Z82" s="7"/>
    </row>
    <row r="83" spans="2:26" ht="9.9499999999999993" customHeight="1"/>
    <row r="84" spans="2:26" s="7" customFormat="1" ht="12.75">
      <c r="D84" s="200">
        <v>1</v>
      </c>
      <c r="E84" s="201"/>
      <c r="F84" s="200">
        <v>2</v>
      </c>
      <c r="G84" s="201"/>
      <c r="H84" s="200">
        <v>3</v>
      </c>
      <c r="I84" s="201"/>
      <c r="J84" s="200">
        <v>4</v>
      </c>
      <c r="K84" s="201"/>
      <c r="L84" s="200">
        <v>5</v>
      </c>
      <c r="M84" s="201"/>
      <c r="N84" s="200">
        <v>6</v>
      </c>
      <c r="O84" s="201"/>
      <c r="P84" s="200">
        <v>7</v>
      </c>
      <c r="Q84" s="201"/>
      <c r="R84" s="200">
        <v>8</v>
      </c>
      <c r="S84" s="201"/>
      <c r="T84" s="200">
        <v>9</v>
      </c>
      <c r="U84" s="201"/>
      <c r="V84" s="200">
        <v>10</v>
      </c>
      <c r="W84" s="202"/>
      <c r="X84" s="201"/>
      <c r="Y84" s="2" t="s">
        <v>49</v>
      </c>
    </row>
    <row r="85" spans="2:26" ht="21.95" customHeight="1">
      <c r="B85" s="146">
        <f>Index!$J$8</f>
        <v>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6" ht="21.95" customHeight="1">
      <c r="D86" s="189"/>
      <c r="E86" s="190"/>
      <c r="F86" s="189"/>
      <c r="G86" s="190"/>
      <c r="H86" s="189"/>
      <c r="I86" s="190"/>
      <c r="J86" s="189"/>
      <c r="K86" s="190"/>
      <c r="L86" s="189"/>
      <c r="M86" s="190"/>
      <c r="N86" s="189"/>
      <c r="O86" s="190"/>
      <c r="P86" s="189"/>
      <c r="Q86" s="190"/>
      <c r="R86" s="189"/>
      <c r="S86" s="190"/>
      <c r="T86" s="189"/>
      <c r="U86" s="190"/>
      <c r="V86" s="189"/>
      <c r="W86" s="191"/>
      <c r="X86" s="190"/>
      <c r="Y86" s="1"/>
    </row>
    <row r="87" spans="2:26" ht="21.9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</row>
    <row r="88" spans="2:26" ht="21.95" customHeight="1">
      <c r="D88" s="189"/>
      <c r="E88" s="190"/>
      <c r="F88" s="189"/>
      <c r="G88" s="190"/>
      <c r="H88" s="189"/>
      <c r="I88" s="190"/>
      <c r="J88" s="189"/>
      <c r="K88" s="190"/>
      <c r="L88" s="189"/>
      <c r="M88" s="190"/>
      <c r="N88" s="189"/>
      <c r="O88" s="190"/>
      <c r="P88" s="189"/>
      <c r="Q88" s="190"/>
      <c r="R88" s="189"/>
      <c r="S88" s="190"/>
      <c r="T88" s="189"/>
      <c r="U88" s="190"/>
      <c r="V88" s="189"/>
      <c r="W88" s="191"/>
      <c r="X88" s="190"/>
      <c r="Y88" s="1"/>
      <c r="Z88" s="4" t="s">
        <v>50</v>
      </c>
    </row>
    <row r="89" spans="2:26" ht="12" customHeight="1">
      <c r="D89" s="3" t="s">
        <v>71</v>
      </c>
      <c r="E89" s="193" t="s">
        <v>72</v>
      </c>
      <c r="F89" s="194"/>
      <c r="G89" s="193" t="s">
        <v>73</v>
      </c>
      <c r="H89" s="194"/>
      <c r="I89" s="193" t="s">
        <v>74</v>
      </c>
      <c r="J89" s="194"/>
      <c r="K89" s="193" t="s">
        <v>75</v>
      </c>
      <c r="L89" s="194"/>
      <c r="M89" s="3" t="s">
        <v>56</v>
      </c>
      <c r="R89" s="3" t="s">
        <v>71</v>
      </c>
      <c r="S89" s="193" t="s">
        <v>76</v>
      </c>
      <c r="T89" s="194"/>
      <c r="U89" s="193" t="s">
        <v>77</v>
      </c>
      <c r="V89" s="194"/>
      <c r="W89" s="3" t="s">
        <v>56</v>
      </c>
      <c r="Y89" s="197"/>
      <c r="Z89" s="199"/>
    </row>
    <row r="90" spans="2:26" ht="12" customHeight="1">
      <c r="D90" s="3" t="s">
        <v>57</v>
      </c>
      <c r="E90" s="193" t="s">
        <v>58</v>
      </c>
      <c r="F90" s="194"/>
      <c r="G90" s="193" t="s">
        <v>59</v>
      </c>
      <c r="H90" s="194"/>
      <c r="I90" s="193" t="s">
        <v>60</v>
      </c>
      <c r="J90" s="194"/>
      <c r="K90" s="193" t="s">
        <v>61</v>
      </c>
      <c r="L90" s="194"/>
      <c r="R90" s="3" t="s">
        <v>78</v>
      </c>
      <c r="S90" s="193" t="s">
        <v>79</v>
      </c>
      <c r="T90" s="194"/>
      <c r="U90" s="193" t="s">
        <v>80</v>
      </c>
      <c r="V90" s="194"/>
      <c r="W90" s="3" t="s">
        <v>56</v>
      </c>
      <c r="Y90" s="198"/>
      <c r="Z90" s="198"/>
    </row>
    <row r="91" spans="2:26" ht="12" customHeight="1">
      <c r="R91" s="3" t="s">
        <v>57</v>
      </c>
      <c r="S91" s="193" t="s">
        <v>58</v>
      </c>
      <c r="T91" s="194"/>
      <c r="U91" s="193" t="s">
        <v>59</v>
      </c>
      <c r="V91" s="194"/>
      <c r="Y91" s="3" t="s">
        <v>81</v>
      </c>
    </row>
    <row r="92" spans="2:26" ht="5.0999999999999996" customHeight="1"/>
    <row r="93" spans="2:26">
      <c r="D93" s="192" t="s">
        <v>5</v>
      </c>
      <c r="E93" s="192"/>
      <c r="F93" s="192"/>
      <c r="G93" s="186"/>
      <c r="H93" s="186"/>
      <c r="I93" s="186"/>
      <c r="J93" s="186"/>
      <c r="K93" s="186"/>
      <c r="L93" s="186"/>
      <c r="M93" s="186"/>
      <c r="N93" s="7"/>
      <c r="O93" s="192" t="s">
        <v>48</v>
      </c>
      <c r="P93" s="192"/>
      <c r="Q93" s="192"/>
      <c r="R93" s="186"/>
      <c r="S93" s="186"/>
      <c r="T93" s="186"/>
      <c r="U93" s="186"/>
      <c r="V93" s="186"/>
      <c r="W93" s="186"/>
      <c r="X93" s="186"/>
      <c r="Y93" s="7"/>
      <c r="Z93" s="7"/>
    </row>
    <row r="94" spans="2:26" ht="9.9499999999999993" customHeight="1"/>
    <row r="95" spans="2:26" s="7" customFormat="1" ht="12.75">
      <c r="D95" s="200">
        <v>1</v>
      </c>
      <c r="E95" s="201"/>
      <c r="F95" s="200">
        <v>2</v>
      </c>
      <c r="G95" s="201"/>
      <c r="H95" s="200">
        <v>3</v>
      </c>
      <c r="I95" s="201"/>
      <c r="J95" s="200">
        <v>4</v>
      </c>
      <c r="K95" s="201"/>
      <c r="L95" s="200">
        <v>5</v>
      </c>
      <c r="M95" s="201"/>
      <c r="N95" s="200">
        <v>6</v>
      </c>
      <c r="O95" s="201"/>
      <c r="P95" s="200">
        <v>7</v>
      </c>
      <c r="Q95" s="201"/>
      <c r="R95" s="200">
        <v>8</v>
      </c>
      <c r="S95" s="201"/>
      <c r="T95" s="200">
        <v>9</v>
      </c>
      <c r="U95" s="201"/>
      <c r="V95" s="200">
        <v>10</v>
      </c>
      <c r="W95" s="202"/>
      <c r="X95" s="201"/>
      <c r="Y95" s="2" t="s">
        <v>49</v>
      </c>
    </row>
    <row r="96" spans="2:26" ht="21.95" customHeight="1">
      <c r="B96" s="146">
        <f>Index!$J$9</f>
        <v>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6" ht="21.95" customHeight="1">
      <c r="D97" s="189"/>
      <c r="E97" s="190"/>
      <c r="F97" s="189"/>
      <c r="G97" s="190"/>
      <c r="H97" s="189"/>
      <c r="I97" s="190"/>
      <c r="J97" s="189"/>
      <c r="K97" s="190"/>
      <c r="L97" s="189"/>
      <c r="M97" s="190"/>
      <c r="N97" s="189"/>
      <c r="O97" s="190"/>
      <c r="P97" s="189"/>
      <c r="Q97" s="190"/>
      <c r="R97" s="189"/>
      <c r="S97" s="190"/>
      <c r="T97" s="189"/>
      <c r="U97" s="190"/>
      <c r="V97" s="189"/>
      <c r="W97" s="191"/>
      <c r="X97" s="190"/>
      <c r="Y97" s="1"/>
    </row>
    <row r="98" spans="4:26" ht="21.9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/>
    </row>
    <row r="99" spans="4:26" ht="21.95" customHeight="1">
      <c r="D99" s="189"/>
      <c r="E99" s="190"/>
      <c r="F99" s="189"/>
      <c r="G99" s="190"/>
      <c r="H99" s="189"/>
      <c r="I99" s="190"/>
      <c r="J99" s="189"/>
      <c r="K99" s="190"/>
      <c r="L99" s="189"/>
      <c r="M99" s="190"/>
      <c r="N99" s="189"/>
      <c r="O99" s="190"/>
      <c r="P99" s="189"/>
      <c r="Q99" s="190"/>
      <c r="R99" s="189"/>
      <c r="S99" s="190"/>
      <c r="T99" s="189"/>
      <c r="U99" s="190"/>
      <c r="V99" s="189"/>
      <c r="W99" s="191"/>
      <c r="X99" s="190"/>
      <c r="Y99" s="1"/>
      <c r="Z99" s="4" t="s">
        <v>50</v>
      </c>
    </row>
    <row r="100" spans="4:26" ht="12" customHeight="1">
      <c r="D100" s="3" t="s">
        <v>82</v>
      </c>
      <c r="E100" s="193" t="s">
        <v>83</v>
      </c>
      <c r="F100" s="194"/>
      <c r="G100" s="193" t="s">
        <v>84</v>
      </c>
      <c r="H100" s="194"/>
      <c r="I100" s="193" t="s">
        <v>85</v>
      </c>
      <c r="J100" s="194"/>
      <c r="K100" s="193" t="s">
        <v>86</v>
      </c>
      <c r="L100" s="194"/>
      <c r="M100" s="3" t="s">
        <v>56</v>
      </c>
      <c r="R100" s="3" t="s">
        <v>82</v>
      </c>
      <c r="S100" s="193" t="s">
        <v>87</v>
      </c>
      <c r="T100" s="194"/>
      <c r="U100" s="193" t="s">
        <v>88</v>
      </c>
      <c r="V100" s="194"/>
      <c r="W100" s="3" t="s">
        <v>56</v>
      </c>
      <c r="Y100" s="197"/>
      <c r="Z100" s="199"/>
    </row>
    <row r="101" spans="4:26" ht="12" customHeight="1">
      <c r="D101" s="3" t="s">
        <v>57</v>
      </c>
      <c r="E101" s="193" t="s">
        <v>58</v>
      </c>
      <c r="F101" s="194"/>
      <c r="G101" s="193" t="s">
        <v>59</v>
      </c>
      <c r="H101" s="194"/>
      <c r="I101" s="193" t="s">
        <v>60</v>
      </c>
      <c r="J101" s="194"/>
      <c r="K101" s="193" t="s">
        <v>61</v>
      </c>
      <c r="L101" s="194"/>
      <c r="R101" s="3" t="s">
        <v>89</v>
      </c>
      <c r="S101" s="193" t="s">
        <v>90</v>
      </c>
      <c r="T101" s="194"/>
      <c r="U101" s="193" t="s">
        <v>91</v>
      </c>
      <c r="V101" s="194"/>
      <c r="W101" s="3" t="s">
        <v>56</v>
      </c>
      <c r="Y101" s="198"/>
      <c r="Z101" s="198"/>
    </row>
    <row r="102" spans="4:26" ht="12" customHeight="1">
      <c r="R102" s="3" t="s">
        <v>57</v>
      </c>
      <c r="S102" s="193" t="s">
        <v>58</v>
      </c>
      <c r="T102" s="194"/>
      <c r="U102" s="193" t="s">
        <v>59</v>
      </c>
      <c r="V102" s="194"/>
      <c r="Y102" s="3" t="s">
        <v>92</v>
      </c>
    </row>
    <row r="103" spans="4:26" ht="5.0999999999999996" customHeight="1"/>
    <row r="104" spans="4:26">
      <c r="D104" s="205"/>
      <c r="E104" s="205"/>
      <c r="F104" s="205"/>
      <c r="G104" s="205"/>
      <c r="H104" s="205"/>
      <c r="I104" s="205"/>
      <c r="J104" s="205"/>
      <c r="K104" s="205"/>
      <c r="L104" s="205"/>
      <c r="O104" s="205"/>
      <c r="P104" s="205"/>
      <c r="Q104" s="205"/>
      <c r="R104" s="205"/>
      <c r="S104" s="205"/>
      <c r="T104" s="205"/>
      <c r="U104" s="205"/>
      <c r="V104" s="205"/>
      <c r="W104" s="205"/>
    </row>
    <row r="105" spans="4:26" s="7" customFormat="1" ht="12.75">
      <c r="D105" s="192" t="s">
        <v>93</v>
      </c>
      <c r="E105" s="192"/>
      <c r="F105" s="192"/>
      <c r="G105" s="192"/>
      <c r="H105" s="192"/>
      <c r="I105" s="192"/>
      <c r="O105" s="192" t="s">
        <v>94</v>
      </c>
      <c r="P105" s="192"/>
      <c r="Q105" s="192"/>
      <c r="R105" s="192"/>
      <c r="S105" s="192"/>
    </row>
    <row r="106" spans="4:26" s="9" customFormat="1" ht="20.100000000000001" customHeight="1">
      <c r="D106" s="196" t="s">
        <v>33</v>
      </c>
      <c r="E106" s="196"/>
      <c r="F106" s="196"/>
      <c r="G106" s="195" t="str">
        <f>Index!$B$10</f>
        <v>Torsten A</v>
      </c>
      <c r="H106" s="206"/>
      <c r="I106" s="206"/>
      <c r="J106" s="206"/>
      <c r="K106" s="206"/>
      <c r="L106" s="206"/>
      <c r="M106" s="206"/>
      <c r="O106" s="179"/>
      <c r="P106" s="179"/>
      <c r="Q106" s="179"/>
      <c r="R106" s="179"/>
      <c r="S106" s="179"/>
    </row>
    <row r="107" spans="4:26" ht="23.25">
      <c r="D107" s="6" t="s">
        <v>41</v>
      </c>
      <c r="N107" s="207" t="str">
        <f>Index!$E$11</f>
        <v>Höör 1 </v>
      </c>
      <c r="O107" s="208"/>
      <c r="P107" s="208"/>
      <c r="Q107" s="208"/>
      <c r="R107" s="208"/>
      <c r="S107" s="208"/>
      <c r="U107" s="5" t="s">
        <v>42</v>
      </c>
      <c r="W107" s="5"/>
    </row>
    <row r="108" spans="4:26" ht="5.0999999999999996" customHeight="1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4:26" ht="15.75">
      <c r="D109" s="192" t="s">
        <v>43</v>
      </c>
      <c r="E109" s="192"/>
      <c r="F109" s="192"/>
      <c r="G109" s="10" t="str">
        <f>Index!$E$3</f>
        <v>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4:26" ht="5.0999999999999996" customHeight="1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4:26" ht="15.75">
      <c r="D111" s="192" t="s">
        <v>44</v>
      </c>
      <c r="E111" s="192"/>
      <c r="F111" s="192"/>
      <c r="G111" s="195" t="str">
        <f>Index!$E$2</f>
        <v>Perstorp 1</v>
      </c>
      <c r="H111" s="196"/>
      <c r="I111" s="196"/>
      <c r="J111" s="196"/>
      <c r="K111" s="196"/>
      <c r="L111" s="196"/>
      <c r="M111" s="196"/>
      <c r="N111" s="7"/>
      <c r="O111" s="192" t="s">
        <v>45</v>
      </c>
      <c r="P111" s="192"/>
      <c r="Q111" s="11">
        <v>3</v>
      </c>
      <c r="R111" s="7"/>
      <c r="S111" s="192" t="s">
        <v>46</v>
      </c>
      <c r="T111" s="192"/>
      <c r="U111" s="203">
        <f>Index!$E$5</f>
        <v>42618.583333333336</v>
      </c>
      <c r="V111" s="203"/>
      <c r="W111" s="203"/>
      <c r="X111" s="204"/>
      <c r="Y111" s="7" t="s">
        <v>47</v>
      </c>
      <c r="Z111" s="10">
        <f>Index!$E$4</f>
        <v>2</v>
      </c>
    </row>
    <row r="112" spans="4:26" ht="5.0999999999999996" customHeight="1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5.75">
      <c r="D113" s="192" t="s">
        <v>5</v>
      </c>
      <c r="E113" s="192"/>
      <c r="F113" s="192"/>
      <c r="G113" s="187" t="str">
        <f>Index!$B$6</f>
        <v>Thure K</v>
      </c>
      <c r="H113" s="188"/>
      <c r="I113" s="188"/>
      <c r="J113" s="188"/>
      <c r="K113" s="188"/>
      <c r="L113" s="188"/>
      <c r="M113" s="188"/>
      <c r="N113" s="7"/>
      <c r="O113" s="192" t="s">
        <v>48</v>
      </c>
      <c r="P113" s="192"/>
      <c r="Q113" s="192"/>
      <c r="R113" s="187" t="str">
        <f>Index!$B$7</f>
        <v>Per-Ove J.</v>
      </c>
      <c r="S113" s="188"/>
      <c r="T113" s="188"/>
      <c r="U113" s="188"/>
      <c r="V113" s="188"/>
      <c r="W113" s="188"/>
      <c r="X113" s="188"/>
      <c r="Y113" s="7"/>
      <c r="Z113" s="7"/>
    </row>
    <row r="114" spans="2:26" ht="9.9499999999999993" customHeight="1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s="7" customFormat="1" ht="15" customHeight="1">
      <c r="D115" s="200">
        <v>1</v>
      </c>
      <c r="E115" s="201"/>
      <c r="F115" s="200">
        <v>2</v>
      </c>
      <c r="G115" s="201"/>
      <c r="H115" s="200">
        <v>3</v>
      </c>
      <c r="I115" s="201"/>
      <c r="J115" s="200">
        <v>4</v>
      </c>
      <c r="K115" s="201"/>
      <c r="L115" s="200">
        <v>5</v>
      </c>
      <c r="M115" s="201"/>
      <c r="N115" s="200">
        <v>6</v>
      </c>
      <c r="O115" s="201"/>
      <c r="P115" s="200">
        <v>7</v>
      </c>
      <c r="Q115" s="201"/>
      <c r="R115" s="200">
        <v>8</v>
      </c>
      <c r="S115" s="201"/>
      <c r="T115" s="200">
        <v>9</v>
      </c>
      <c r="U115" s="201"/>
      <c r="V115" s="200">
        <v>10</v>
      </c>
      <c r="W115" s="202"/>
      <c r="X115" s="201"/>
      <c r="Y115" s="2" t="s">
        <v>49</v>
      </c>
    </row>
    <row r="116" spans="2:26" ht="21.95" customHeight="1">
      <c r="B116" s="146">
        <f>Index!$J$10</f>
        <v>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6" ht="21.95" customHeight="1">
      <c r="D117" s="189"/>
      <c r="E117" s="190"/>
      <c r="F117" s="189"/>
      <c r="G117" s="190"/>
      <c r="H117" s="189"/>
      <c r="I117" s="190"/>
      <c r="J117" s="189"/>
      <c r="K117" s="190"/>
      <c r="L117" s="189"/>
      <c r="M117" s="190"/>
      <c r="N117" s="189"/>
      <c r="O117" s="190"/>
      <c r="P117" s="189"/>
      <c r="Q117" s="190"/>
      <c r="R117" s="189"/>
      <c r="S117" s="190"/>
      <c r="T117" s="189"/>
      <c r="U117" s="190"/>
      <c r="V117" s="189"/>
      <c r="W117" s="191"/>
      <c r="X117" s="190"/>
      <c r="Y117" s="1"/>
    </row>
    <row r="118" spans="2:26" ht="21.95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/>
    </row>
    <row r="119" spans="2:26" ht="21.95" customHeight="1">
      <c r="D119" s="189"/>
      <c r="E119" s="190"/>
      <c r="F119" s="189"/>
      <c r="G119" s="190"/>
      <c r="H119" s="189"/>
      <c r="I119" s="190"/>
      <c r="J119" s="189"/>
      <c r="K119" s="190"/>
      <c r="L119" s="189"/>
      <c r="M119" s="190"/>
      <c r="N119" s="189"/>
      <c r="O119" s="190"/>
      <c r="P119" s="189"/>
      <c r="Q119" s="190"/>
      <c r="R119" s="189"/>
      <c r="S119" s="190"/>
      <c r="T119" s="189"/>
      <c r="U119" s="190"/>
      <c r="V119" s="189"/>
      <c r="W119" s="191"/>
      <c r="X119" s="190"/>
      <c r="Y119" s="1"/>
      <c r="Z119" s="4" t="s">
        <v>50</v>
      </c>
    </row>
    <row r="120" spans="2:26" ht="12" customHeight="1">
      <c r="D120" s="3" t="s">
        <v>51</v>
      </c>
      <c r="E120" s="193" t="s">
        <v>52</v>
      </c>
      <c r="F120" s="194"/>
      <c r="G120" s="193" t="s">
        <v>53</v>
      </c>
      <c r="H120" s="194"/>
      <c r="I120" s="193" t="s">
        <v>54</v>
      </c>
      <c r="J120" s="194"/>
      <c r="K120" s="193" t="s">
        <v>55</v>
      </c>
      <c r="L120" s="194"/>
      <c r="M120" s="3" t="s">
        <v>56</v>
      </c>
      <c r="R120" s="3" t="s">
        <v>51</v>
      </c>
      <c r="S120" s="193" t="s">
        <v>52</v>
      </c>
      <c r="T120" s="194"/>
      <c r="U120" s="193" t="s">
        <v>53</v>
      </c>
      <c r="V120" s="194"/>
      <c r="W120" s="3" t="s">
        <v>56</v>
      </c>
      <c r="Y120" s="197"/>
      <c r="Z120" s="199"/>
    </row>
    <row r="121" spans="2:26" ht="12" customHeight="1">
      <c r="D121" s="3" t="s">
        <v>57</v>
      </c>
      <c r="E121" s="193" t="s">
        <v>58</v>
      </c>
      <c r="F121" s="194"/>
      <c r="G121" s="193" t="s">
        <v>59</v>
      </c>
      <c r="H121" s="194"/>
      <c r="I121" s="193" t="s">
        <v>60</v>
      </c>
      <c r="J121" s="194"/>
      <c r="K121" s="193" t="s">
        <v>61</v>
      </c>
      <c r="L121" s="194"/>
      <c r="R121" s="3" t="s">
        <v>62</v>
      </c>
      <c r="S121" s="193" t="s">
        <v>55</v>
      </c>
      <c r="T121" s="194"/>
      <c r="U121" s="193" t="s">
        <v>54</v>
      </c>
      <c r="V121" s="194"/>
      <c r="W121" s="3" t="s">
        <v>56</v>
      </c>
      <c r="Y121" s="198"/>
      <c r="Z121" s="198"/>
    </row>
    <row r="122" spans="2:26" ht="12" customHeight="1">
      <c r="R122" s="3" t="s">
        <v>57</v>
      </c>
      <c r="S122" s="193" t="s">
        <v>58</v>
      </c>
      <c r="T122" s="194"/>
      <c r="U122" s="193" t="s">
        <v>59</v>
      </c>
      <c r="V122" s="194"/>
      <c r="Y122" s="3" t="s">
        <v>63</v>
      </c>
    </row>
    <row r="123" spans="2:26" ht="5.0999999999999996" customHeight="1">
      <c r="R123" s="3"/>
      <c r="S123" s="8"/>
      <c r="T123" s="8"/>
      <c r="U123" s="8"/>
      <c r="V123" s="8"/>
      <c r="Y123" s="3"/>
    </row>
    <row r="124" spans="2:26">
      <c r="D124" s="192" t="s">
        <v>5</v>
      </c>
      <c r="E124" s="192"/>
      <c r="F124" s="192"/>
      <c r="G124" s="186"/>
      <c r="H124" s="186"/>
      <c r="I124" s="186"/>
      <c r="J124" s="186"/>
      <c r="K124" s="186"/>
      <c r="L124" s="186"/>
      <c r="M124" s="186"/>
      <c r="N124" s="7"/>
      <c r="O124" s="192" t="s">
        <v>48</v>
      </c>
      <c r="P124" s="192"/>
      <c r="Q124" s="192"/>
      <c r="R124" s="186"/>
      <c r="S124" s="186"/>
      <c r="T124" s="186"/>
      <c r="U124" s="186"/>
      <c r="V124" s="186"/>
      <c r="W124" s="186"/>
      <c r="X124" s="186"/>
      <c r="Y124" s="7"/>
      <c r="Z124" s="7"/>
    </row>
    <row r="125" spans="2:26" ht="9.9499999999999993" customHeight="1"/>
    <row r="126" spans="2:26" s="7" customFormat="1" ht="12.75">
      <c r="D126" s="200">
        <v>1</v>
      </c>
      <c r="E126" s="201"/>
      <c r="F126" s="200">
        <v>2</v>
      </c>
      <c r="G126" s="201"/>
      <c r="H126" s="200">
        <v>3</v>
      </c>
      <c r="I126" s="201"/>
      <c r="J126" s="200">
        <v>4</v>
      </c>
      <c r="K126" s="201"/>
      <c r="L126" s="200">
        <v>5</v>
      </c>
      <c r="M126" s="201"/>
      <c r="N126" s="200">
        <v>6</v>
      </c>
      <c r="O126" s="201"/>
      <c r="P126" s="200">
        <v>7</v>
      </c>
      <c r="Q126" s="201"/>
      <c r="R126" s="200">
        <v>8</v>
      </c>
      <c r="S126" s="201"/>
      <c r="T126" s="200">
        <v>9</v>
      </c>
      <c r="U126" s="201"/>
      <c r="V126" s="200">
        <v>10</v>
      </c>
      <c r="W126" s="202"/>
      <c r="X126" s="201"/>
      <c r="Y126" s="2" t="s">
        <v>49</v>
      </c>
    </row>
    <row r="127" spans="2:26" ht="21.95" customHeight="1">
      <c r="B127" s="146">
        <f>Index!$J$11</f>
        <v>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6" ht="21.95" customHeight="1">
      <c r="D128" s="189"/>
      <c r="E128" s="190"/>
      <c r="F128" s="189"/>
      <c r="G128" s="190"/>
      <c r="H128" s="189"/>
      <c r="I128" s="190"/>
      <c r="J128" s="189"/>
      <c r="K128" s="190"/>
      <c r="L128" s="189"/>
      <c r="M128" s="190"/>
      <c r="N128" s="189"/>
      <c r="O128" s="190"/>
      <c r="P128" s="189"/>
      <c r="Q128" s="190"/>
      <c r="R128" s="189"/>
      <c r="S128" s="190"/>
      <c r="T128" s="189"/>
      <c r="U128" s="190"/>
      <c r="V128" s="189"/>
      <c r="W128" s="191"/>
      <c r="X128" s="190"/>
      <c r="Y128" s="1"/>
    </row>
    <row r="129" spans="2:26" ht="21.9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/>
    </row>
    <row r="130" spans="2:26" ht="21.95" customHeight="1">
      <c r="D130" s="189"/>
      <c r="E130" s="190"/>
      <c r="F130" s="189"/>
      <c r="G130" s="190"/>
      <c r="H130" s="189"/>
      <c r="I130" s="190"/>
      <c r="J130" s="189"/>
      <c r="K130" s="190"/>
      <c r="L130" s="189"/>
      <c r="M130" s="190"/>
      <c r="N130" s="189"/>
      <c r="O130" s="190"/>
      <c r="P130" s="189"/>
      <c r="Q130" s="190"/>
      <c r="R130" s="189"/>
      <c r="S130" s="190"/>
      <c r="T130" s="189"/>
      <c r="U130" s="190"/>
      <c r="V130" s="189"/>
      <c r="W130" s="191"/>
      <c r="X130" s="190"/>
      <c r="Y130" s="1"/>
      <c r="Z130" s="4" t="s">
        <v>50</v>
      </c>
    </row>
    <row r="131" spans="2:26" ht="12" customHeight="1">
      <c r="D131" s="3" t="s">
        <v>64</v>
      </c>
      <c r="E131" s="193" t="s">
        <v>65</v>
      </c>
      <c r="F131" s="194"/>
      <c r="G131" s="193" t="s">
        <v>66</v>
      </c>
      <c r="H131" s="194"/>
      <c r="I131" s="193" t="s">
        <v>67</v>
      </c>
      <c r="J131" s="194"/>
      <c r="K131" s="193" t="s">
        <v>68</v>
      </c>
      <c r="L131" s="194"/>
      <c r="M131" s="3" t="s">
        <v>56</v>
      </c>
      <c r="R131" s="3" t="s">
        <v>64</v>
      </c>
      <c r="S131" s="193" t="s">
        <v>67</v>
      </c>
      <c r="T131" s="194"/>
      <c r="U131" s="193" t="s">
        <v>68</v>
      </c>
      <c r="V131" s="194"/>
      <c r="W131" s="3" t="s">
        <v>56</v>
      </c>
      <c r="Y131" s="197"/>
      <c r="Z131" s="199"/>
    </row>
    <row r="132" spans="2:26" ht="12" customHeight="1">
      <c r="D132" s="3" t="s">
        <v>57</v>
      </c>
      <c r="E132" s="193" t="s">
        <v>58</v>
      </c>
      <c r="F132" s="194"/>
      <c r="G132" s="193" t="s">
        <v>59</v>
      </c>
      <c r="H132" s="194"/>
      <c r="I132" s="193" t="s">
        <v>60</v>
      </c>
      <c r="J132" s="194"/>
      <c r="K132" s="193" t="s">
        <v>61</v>
      </c>
      <c r="L132" s="194"/>
      <c r="R132" s="3" t="s">
        <v>69</v>
      </c>
      <c r="S132" s="193" t="s">
        <v>66</v>
      </c>
      <c r="T132" s="194"/>
      <c r="U132" s="193" t="s">
        <v>65</v>
      </c>
      <c r="V132" s="194"/>
      <c r="W132" s="3" t="s">
        <v>56</v>
      </c>
      <c r="Y132" s="198"/>
      <c r="Z132" s="198"/>
    </row>
    <row r="133" spans="2:26" ht="12" customHeight="1">
      <c r="R133" s="3" t="s">
        <v>57</v>
      </c>
      <c r="S133" s="193" t="s">
        <v>58</v>
      </c>
      <c r="T133" s="194"/>
      <c r="U133" s="193" t="s">
        <v>59</v>
      </c>
      <c r="V133" s="194"/>
      <c r="Y133" s="3" t="s">
        <v>70</v>
      </c>
    </row>
    <row r="134" spans="2:26" ht="5.0999999999999996" customHeight="1">
      <c r="R134" s="3"/>
      <c r="S134" s="8"/>
      <c r="T134" s="8"/>
      <c r="U134" s="8"/>
      <c r="V134" s="8"/>
      <c r="Y134" s="3"/>
    </row>
    <row r="135" spans="2:26">
      <c r="D135" s="192" t="s">
        <v>5</v>
      </c>
      <c r="E135" s="192"/>
      <c r="F135" s="192"/>
      <c r="G135" s="186"/>
      <c r="H135" s="186"/>
      <c r="I135" s="186"/>
      <c r="J135" s="186"/>
      <c r="K135" s="186"/>
      <c r="L135" s="186"/>
      <c r="M135" s="186"/>
      <c r="N135" s="7"/>
      <c r="O135" s="192" t="s">
        <v>48</v>
      </c>
      <c r="P135" s="192"/>
      <c r="Q135" s="192"/>
      <c r="R135" s="186"/>
      <c r="S135" s="186"/>
      <c r="T135" s="186"/>
      <c r="U135" s="186"/>
      <c r="V135" s="186"/>
      <c r="W135" s="186"/>
      <c r="X135" s="186"/>
      <c r="Y135" s="7"/>
      <c r="Z135" s="7"/>
    </row>
    <row r="136" spans="2:26" ht="9.9499999999999993" customHeight="1"/>
    <row r="137" spans="2:26" s="7" customFormat="1" ht="12.75">
      <c r="D137" s="200">
        <v>1</v>
      </c>
      <c r="E137" s="201"/>
      <c r="F137" s="200">
        <v>2</v>
      </c>
      <c r="G137" s="201"/>
      <c r="H137" s="200">
        <v>3</v>
      </c>
      <c r="I137" s="201"/>
      <c r="J137" s="200">
        <v>4</v>
      </c>
      <c r="K137" s="201"/>
      <c r="L137" s="200">
        <v>5</v>
      </c>
      <c r="M137" s="201"/>
      <c r="N137" s="200">
        <v>6</v>
      </c>
      <c r="O137" s="201"/>
      <c r="P137" s="200">
        <v>7</v>
      </c>
      <c r="Q137" s="201"/>
      <c r="R137" s="200">
        <v>8</v>
      </c>
      <c r="S137" s="201"/>
      <c r="T137" s="200">
        <v>9</v>
      </c>
      <c r="U137" s="201"/>
      <c r="V137" s="200">
        <v>10</v>
      </c>
      <c r="W137" s="202"/>
      <c r="X137" s="201"/>
      <c r="Y137" s="2" t="s">
        <v>49</v>
      </c>
    </row>
    <row r="138" spans="2:26" ht="21.95" customHeight="1">
      <c r="B138" s="146">
        <f>Index!$J$12</f>
        <v>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6" ht="21.95" customHeight="1">
      <c r="D139" s="189"/>
      <c r="E139" s="190"/>
      <c r="F139" s="189"/>
      <c r="G139" s="190"/>
      <c r="H139" s="189"/>
      <c r="I139" s="190"/>
      <c r="J139" s="189"/>
      <c r="K139" s="190"/>
      <c r="L139" s="189"/>
      <c r="M139" s="190"/>
      <c r="N139" s="189"/>
      <c r="O139" s="190"/>
      <c r="P139" s="189"/>
      <c r="Q139" s="190"/>
      <c r="R139" s="189"/>
      <c r="S139" s="190"/>
      <c r="T139" s="189"/>
      <c r="U139" s="190"/>
      <c r="V139" s="189"/>
      <c r="W139" s="191"/>
      <c r="X139" s="190"/>
      <c r="Y139" s="1"/>
    </row>
    <row r="140" spans="2:26" ht="21.95" customHeight="1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/>
    </row>
    <row r="141" spans="2:26" ht="21.95" customHeight="1">
      <c r="D141" s="189"/>
      <c r="E141" s="190"/>
      <c r="F141" s="189"/>
      <c r="G141" s="190"/>
      <c r="H141" s="189"/>
      <c r="I141" s="190"/>
      <c r="J141" s="189"/>
      <c r="K141" s="190"/>
      <c r="L141" s="189"/>
      <c r="M141" s="190"/>
      <c r="N141" s="189"/>
      <c r="O141" s="190"/>
      <c r="P141" s="189"/>
      <c r="Q141" s="190"/>
      <c r="R141" s="189"/>
      <c r="S141" s="190"/>
      <c r="T141" s="189"/>
      <c r="U141" s="190"/>
      <c r="V141" s="189"/>
      <c r="W141" s="191"/>
      <c r="X141" s="190"/>
      <c r="Y141" s="1"/>
      <c r="Z141" s="4" t="s">
        <v>50</v>
      </c>
    </row>
    <row r="142" spans="2:26" ht="12" customHeight="1">
      <c r="D142" s="3" t="s">
        <v>71</v>
      </c>
      <c r="E142" s="193" t="s">
        <v>72</v>
      </c>
      <c r="F142" s="194"/>
      <c r="G142" s="193" t="s">
        <v>73</v>
      </c>
      <c r="H142" s="194"/>
      <c r="I142" s="193" t="s">
        <v>74</v>
      </c>
      <c r="J142" s="194"/>
      <c r="K142" s="193" t="s">
        <v>75</v>
      </c>
      <c r="L142" s="194"/>
      <c r="M142" s="3" t="s">
        <v>56</v>
      </c>
      <c r="R142" s="3" t="s">
        <v>71</v>
      </c>
      <c r="S142" s="193" t="s">
        <v>76</v>
      </c>
      <c r="T142" s="194"/>
      <c r="U142" s="193" t="s">
        <v>77</v>
      </c>
      <c r="V142" s="194"/>
      <c r="W142" s="3" t="s">
        <v>56</v>
      </c>
      <c r="Y142" s="197"/>
      <c r="Z142" s="199"/>
    </row>
    <row r="143" spans="2:26" ht="12" customHeight="1">
      <c r="D143" s="3" t="s">
        <v>57</v>
      </c>
      <c r="E143" s="193" t="s">
        <v>58</v>
      </c>
      <c r="F143" s="194"/>
      <c r="G143" s="193" t="s">
        <v>59</v>
      </c>
      <c r="H143" s="194"/>
      <c r="I143" s="193" t="s">
        <v>60</v>
      </c>
      <c r="J143" s="194"/>
      <c r="K143" s="193" t="s">
        <v>61</v>
      </c>
      <c r="L143" s="194"/>
      <c r="R143" s="3" t="s">
        <v>78</v>
      </c>
      <c r="S143" s="193" t="s">
        <v>79</v>
      </c>
      <c r="T143" s="194"/>
      <c r="U143" s="193" t="s">
        <v>80</v>
      </c>
      <c r="V143" s="194"/>
      <c r="W143" s="3" t="s">
        <v>56</v>
      </c>
      <c r="Y143" s="198"/>
      <c r="Z143" s="198"/>
    </row>
    <row r="144" spans="2:26" ht="12" customHeight="1">
      <c r="R144" s="3" t="s">
        <v>57</v>
      </c>
      <c r="S144" s="193" t="s">
        <v>58</v>
      </c>
      <c r="T144" s="194"/>
      <c r="U144" s="193" t="s">
        <v>59</v>
      </c>
      <c r="V144" s="194"/>
      <c r="Y144" s="3" t="s">
        <v>81</v>
      </c>
    </row>
    <row r="145" spans="2:26" ht="5.0999999999999996" customHeight="1"/>
    <row r="146" spans="2:26">
      <c r="D146" s="192" t="s">
        <v>5</v>
      </c>
      <c r="E146" s="192"/>
      <c r="F146" s="192"/>
      <c r="G146" s="186"/>
      <c r="H146" s="186"/>
      <c r="I146" s="186"/>
      <c r="J146" s="186"/>
      <c r="K146" s="186"/>
      <c r="L146" s="186"/>
      <c r="M146" s="186"/>
      <c r="N146" s="7"/>
      <c r="O146" s="192" t="s">
        <v>48</v>
      </c>
      <c r="P146" s="192"/>
      <c r="Q146" s="192"/>
      <c r="R146" s="186"/>
      <c r="S146" s="186"/>
      <c r="T146" s="186"/>
      <c r="U146" s="186"/>
      <c r="V146" s="186"/>
      <c r="W146" s="186"/>
      <c r="X146" s="186"/>
      <c r="Y146" s="7"/>
      <c r="Z146" s="7"/>
    </row>
    <row r="147" spans="2:26" ht="9.9499999999999993" customHeight="1"/>
    <row r="148" spans="2:26" s="7" customFormat="1" ht="12.75">
      <c r="D148" s="200">
        <v>1</v>
      </c>
      <c r="E148" s="201"/>
      <c r="F148" s="200">
        <v>2</v>
      </c>
      <c r="G148" s="201"/>
      <c r="H148" s="200">
        <v>3</v>
      </c>
      <c r="I148" s="201"/>
      <c r="J148" s="200">
        <v>4</v>
      </c>
      <c r="K148" s="201"/>
      <c r="L148" s="200">
        <v>5</v>
      </c>
      <c r="M148" s="201"/>
      <c r="N148" s="200">
        <v>6</v>
      </c>
      <c r="O148" s="201"/>
      <c r="P148" s="200">
        <v>7</v>
      </c>
      <c r="Q148" s="201"/>
      <c r="R148" s="200">
        <v>8</v>
      </c>
      <c r="S148" s="201"/>
      <c r="T148" s="200">
        <v>9</v>
      </c>
      <c r="U148" s="201"/>
      <c r="V148" s="200">
        <v>10</v>
      </c>
      <c r="W148" s="202"/>
      <c r="X148" s="201"/>
      <c r="Y148" s="2" t="s">
        <v>49</v>
      </c>
    </row>
    <row r="149" spans="2:26" ht="21.95" customHeight="1">
      <c r="B149" s="146">
        <f>Index!$J$13</f>
        <v>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6" ht="21.95" customHeight="1">
      <c r="D150" s="189"/>
      <c r="E150" s="190"/>
      <c r="F150" s="189"/>
      <c r="G150" s="190"/>
      <c r="H150" s="189"/>
      <c r="I150" s="190"/>
      <c r="J150" s="189"/>
      <c r="K150" s="190"/>
      <c r="L150" s="189"/>
      <c r="M150" s="190"/>
      <c r="N150" s="189"/>
      <c r="O150" s="190"/>
      <c r="P150" s="189"/>
      <c r="Q150" s="190"/>
      <c r="R150" s="189"/>
      <c r="S150" s="190"/>
      <c r="T150" s="189"/>
      <c r="U150" s="190"/>
      <c r="V150" s="189"/>
      <c r="W150" s="191"/>
      <c r="X150" s="190"/>
      <c r="Y150" s="1"/>
    </row>
    <row r="151" spans="2:26" ht="21.95" customHeight="1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/>
    </row>
    <row r="152" spans="2:26" ht="21.95" customHeight="1">
      <c r="D152" s="189"/>
      <c r="E152" s="190"/>
      <c r="F152" s="189"/>
      <c r="G152" s="190"/>
      <c r="H152" s="189"/>
      <c r="I152" s="190"/>
      <c r="J152" s="189"/>
      <c r="K152" s="190"/>
      <c r="L152" s="189"/>
      <c r="M152" s="190"/>
      <c r="N152" s="189"/>
      <c r="O152" s="190"/>
      <c r="P152" s="189"/>
      <c r="Q152" s="190"/>
      <c r="R152" s="189"/>
      <c r="S152" s="190"/>
      <c r="T152" s="189"/>
      <c r="U152" s="190"/>
      <c r="V152" s="189"/>
      <c r="W152" s="191"/>
      <c r="X152" s="190"/>
      <c r="Y152" s="1"/>
      <c r="Z152" s="4" t="s">
        <v>50</v>
      </c>
    </row>
    <row r="153" spans="2:26" ht="12" customHeight="1">
      <c r="D153" s="3" t="s">
        <v>82</v>
      </c>
      <c r="E153" s="193" t="s">
        <v>83</v>
      </c>
      <c r="F153" s="194"/>
      <c r="G153" s="193" t="s">
        <v>84</v>
      </c>
      <c r="H153" s="194"/>
      <c r="I153" s="193" t="s">
        <v>85</v>
      </c>
      <c r="J153" s="194"/>
      <c r="K153" s="193" t="s">
        <v>86</v>
      </c>
      <c r="L153" s="194"/>
      <c r="M153" s="3" t="s">
        <v>56</v>
      </c>
      <c r="R153" s="3" t="s">
        <v>82</v>
      </c>
      <c r="S153" s="193" t="s">
        <v>87</v>
      </c>
      <c r="T153" s="194"/>
      <c r="U153" s="193" t="s">
        <v>88</v>
      </c>
      <c r="V153" s="194"/>
      <c r="W153" s="3" t="s">
        <v>56</v>
      </c>
      <c r="Y153" s="197"/>
      <c r="Z153" s="199"/>
    </row>
    <row r="154" spans="2:26" ht="12" customHeight="1">
      <c r="D154" s="3" t="s">
        <v>57</v>
      </c>
      <c r="E154" s="193" t="s">
        <v>58</v>
      </c>
      <c r="F154" s="194"/>
      <c r="G154" s="193" t="s">
        <v>59</v>
      </c>
      <c r="H154" s="194"/>
      <c r="I154" s="193" t="s">
        <v>60</v>
      </c>
      <c r="J154" s="194"/>
      <c r="K154" s="193" t="s">
        <v>61</v>
      </c>
      <c r="L154" s="194"/>
      <c r="R154" s="3" t="s">
        <v>89</v>
      </c>
      <c r="S154" s="193" t="s">
        <v>90</v>
      </c>
      <c r="T154" s="194"/>
      <c r="U154" s="193" t="s">
        <v>91</v>
      </c>
      <c r="V154" s="194"/>
      <c r="W154" s="3" t="s">
        <v>56</v>
      </c>
      <c r="Y154" s="198"/>
      <c r="Z154" s="198"/>
    </row>
    <row r="155" spans="2:26" ht="12" customHeight="1">
      <c r="R155" s="3" t="s">
        <v>57</v>
      </c>
      <c r="S155" s="193" t="s">
        <v>58</v>
      </c>
      <c r="T155" s="194"/>
      <c r="U155" s="193" t="s">
        <v>59</v>
      </c>
      <c r="V155" s="194"/>
      <c r="Y155" s="3" t="s">
        <v>92</v>
      </c>
    </row>
    <row r="156" spans="2:26" ht="5.0999999999999996" customHeight="1"/>
    <row r="157" spans="2:26">
      <c r="D157" s="205"/>
      <c r="E157" s="205"/>
      <c r="F157" s="205"/>
      <c r="G157" s="205"/>
      <c r="H157" s="205"/>
      <c r="I157" s="205"/>
      <c r="J157" s="205"/>
      <c r="K157" s="205"/>
      <c r="L157" s="205"/>
      <c r="O157" s="205"/>
      <c r="P157" s="205"/>
      <c r="Q157" s="205"/>
      <c r="R157" s="205"/>
      <c r="S157" s="205"/>
      <c r="T157" s="205"/>
      <c r="U157" s="205"/>
      <c r="V157" s="205"/>
      <c r="W157" s="205"/>
    </row>
    <row r="158" spans="2:26" s="7" customFormat="1" ht="12.75">
      <c r="D158" s="192" t="s">
        <v>93</v>
      </c>
      <c r="E158" s="192"/>
      <c r="F158" s="192"/>
      <c r="G158" s="192"/>
      <c r="H158" s="192"/>
      <c r="I158" s="192"/>
      <c r="O158" s="192" t="s">
        <v>94</v>
      </c>
      <c r="P158" s="192"/>
      <c r="Q158" s="192"/>
      <c r="R158" s="192"/>
      <c r="S158" s="192"/>
    </row>
    <row r="159" spans="2:26" s="9" customFormat="1" ht="20.100000000000001" customHeight="1">
      <c r="D159" s="196" t="s">
        <v>33</v>
      </c>
      <c r="E159" s="196"/>
      <c r="F159" s="196"/>
      <c r="G159" s="195" t="str">
        <f>Index!$B$10</f>
        <v>Torsten A</v>
      </c>
      <c r="H159" s="206"/>
      <c r="I159" s="206"/>
      <c r="J159" s="206"/>
      <c r="K159" s="206"/>
      <c r="L159" s="206"/>
      <c r="M159" s="206"/>
      <c r="O159" s="179"/>
      <c r="P159" s="179"/>
      <c r="Q159" s="179"/>
      <c r="R159" s="179"/>
      <c r="S159" s="179"/>
    </row>
    <row r="160" spans="2:26" ht="23.25">
      <c r="D160" s="6" t="s">
        <v>41</v>
      </c>
      <c r="N160" s="207" t="str">
        <f>Index!$E$11</f>
        <v>Höör 1 </v>
      </c>
      <c r="O160" s="208"/>
      <c r="P160" s="208"/>
      <c r="Q160" s="208"/>
      <c r="R160" s="208"/>
      <c r="S160" s="208"/>
      <c r="U160" s="5" t="s">
        <v>42</v>
      </c>
      <c r="W160" s="5"/>
    </row>
    <row r="161" spans="2:26" ht="5.0999999999999996" customHeight="1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5.75">
      <c r="D162" s="192" t="s">
        <v>43</v>
      </c>
      <c r="E162" s="192"/>
      <c r="F162" s="192"/>
      <c r="G162" s="10" t="str">
        <f>Index!$E$3</f>
        <v>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5.0999999999999996" customHeight="1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5.75">
      <c r="D164" s="192" t="s">
        <v>44</v>
      </c>
      <c r="E164" s="192"/>
      <c r="F164" s="192"/>
      <c r="G164" s="195" t="str">
        <f>Index!$E$2</f>
        <v>Perstorp 1</v>
      </c>
      <c r="H164" s="196"/>
      <c r="I164" s="196"/>
      <c r="J164" s="196"/>
      <c r="K164" s="196"/>
      <c r="L164" s="196"/>
      <c r="M164" s="196"/>
      <c r="N164" s="7"/>
      <c r="O164" s="192" t="s">
        <v>45</v>
      </c>
      <c r="P164" s="192"/>
      <c r="Q164" s="11">
        <v>4</v>
      </c>
      <c r="R164" s="7"/>
      <c r="S164" s="192" t="s">
        <v>46</v>
      </c>
      <c r="T164" s="192"/>
      <c r="U164" s="203">
        <f>Index!$E$5</f>
        <v>42618.583333333336</v>
      </c>
      <c r="V164" s="203"/>
      <c r="W164" s="203"/>
      <c r="X164" s="204"/>
      <c r="Y164" s="7" t="s">
        <v>47</v>
      </c>
      <c r="Z164" s="10">
        <f>Index!$E$4</f>
        <v>2</v>
      </c>
    </row>
    <row r="165" spans="2:26" ht="5.0999999999999996" customHeight="1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5.75">
      <c r="D166" s="192" t="s">
        <v>5</v>
      </c>
      <c r="E166" s="192"/>
      <c r="F166" s="192"/>
      <c r="G166" s="187" t="str">
        <f>Index!$B$8</f>
        <v>Karl-Uno J</v>
      </c>
      <c r="H166" s="188"/>
      <c r="I166" s="188"/>
      <c r="J166" s="188"/>
      <c r="K166" s="188"/>
      <c r="L166" s="188"/>
      <c r="M166" s="188"/>
      <c r="N166" s="7"/>
      <c r="O166" s="192" t="s">
        <v>48</v>
      </c>
      <c r="P166" s="192"/>
      <c r="Q166" s="192"/>
      <c r="R166" s="187" t="str">
        <f>Index!$B$9</f>
        <v>Yvind C.</v>
      </c>
      <c r="S166" s="188"/>
      <c r="T166" s="188"/>
      <c r="U166" s="188"/>
      <c r="V166" s="188"/>
      <c r="W166" s="188"/>
      <c r="X166" s="188"/>
      <c r="Y166" s="7"/>
      <c r="Z166" s="7"/>
    </row>
    <row r="167" spans="2:26" ht="9.9499999999999993" customHeight="1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s="7" customFormat="1" ht="15" customHeight="1">
      <c r="D168" s="200">
        <v>1</v>
      </c>
      <c r="E168" s="201"/>
      <c r="F168" s="200">
        <v>2</v>
      </c>
      <c r="G168" s="201"/>
      <c r="H168" s="200">
        <v>3</v>
      </c>
      <c r="I168" s="201"/>
      <c r="J168" s="200">
        <v>4</v>
      </c>
      <c r="K168" s="201"/>
      <c r="L168" s="200">
        <v>5</v>
      </c>
      <c r="M168" s="201"/>
      <c r="N168" s="200">
        <v>6</v>
      </c>
      <c r="O168" s="201"/>
      <c r="P168" s="200">
        <v>7</v>
      </c>
      <c r="Q168" s="201"/>
      <c r="R168" s="200">
        <v>8</v>
      </c>
      <c r="S168" s="201"/>
      <c r="T168" s="200">
        <v>9</v>
      </c>
      <c r="U168" s="201"/>
      <c r="V168" s="200">
        <v>10</v>
      </c>
      <c r="W168" s="202"/>
      <c r="X168" s="201"/>
      <c r="Y168" s="2" t="s">
        <v>49</v>
      </c>
    </row>
    <row r="169" spans="2:26" ht="21.95" customHeight="1">
      <c r="B169" s="146">
        <f>Index!$J$14</f>
        <v>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6" ht="21.95" customHeight="1">
      <c r="D170" s="189"/>
      <c r="E170" s="190"/>
      <c r="F170" s="189"/>
      <c r="G170" s="190"/>
      <c r="H170" s="189"/>
      <c r="I170" s="190"/>
      <c r="J170" s="189"/>
      <c r="K170" s="190"/>
      <c r="L170" s="189"/>
      <c r="M170" s="190"/>
      <c r="N170" s="189"/>
      <c r="O170" s="190"/>
      <c r="P170" s="189"/>
      <c r="Q170" s="190"/>
      <c r="R170" s="189"/>
      <c r="S170" s="190"/>
      <c r="T170" s="189"/>
      <c r="U170" s="190"/>
      <c r="V170" s="189"/>
      <c r="W170" s="191"/>
      <c r="X170" s="190"/>
      <c r="Y170" s="1"/>
    </row>
    <row r="171" spans="2:26" ht="21.9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/>
    </row>
    <row r="172" spans="2:26" ht="21.95" customHeight="1">
      <c r="D172" s="189"/>
      <c r="E172" s="190"/>
      <c r="F172" s="189"/>
      <c r="G172" s="190"/>
      <c r="H172" s="189"/>
      <c r="I172" s="190"/>
      <c r="J172" s="189"/>
      <c r="K172" s="190"/>
      <c r="L172" s="189"/>
      <c r="M172" s="190"/>
      <c r="N172" s="189"/>
      <c r="O172" s="190"/>
      <c r="P172" s="189"/>
      <c r="Q172" s="190"/>
      <c r="R172" s="189"/>
      <c r="S172" s="190"/>
      <c r="T172" s="189"/>
      <c r="U172" s="190"/>
      <c r="V172" s="189"/>
      <c r="W172" s="191"/>
      <c r="X172" s="190"/>
      <c r="Y172" s="1"/>
      <c r="Z172" s="4" t="s">
        <v>50</v>
      </c>
    </row>
    <row r="173" spans="2:26" ht="12" customHeight="1">
      <c r="D173" s="3" t="s">
        <v>51</v>
      </c>
      <c r="E173" s="193" t="s">
        <v>52</v>
      </c>
      <c r="F173" s="194"/>
      <c r="G173" s="193" t="s">
        <v>53</v>
      </c>
      <c r="H173" s="194"/>
      <c r="I173" s="193" t="s">
        <v>54</v>
      </c>
      <c r="J173" s="194"/>
      <c r="K173" s="193" t="s">
        <v>55</v>
      </c>
      <c r="L173" s="194"/>
      <c r="M173" s="3" t="s">
        <v>56</v>
      </c>
      <c r="R173" s="3" t="s">
        <v>51</v>
      </c>
      <c r="S173" s="193" t="s">
        <v>52</v>
      </c>
      <c r="T173" s="194"/>
      <c r="U173" s="193" t="s">
        <v>53</v>
      </c>
      <c r="V173" s="194"/>
      <c r="W173" s="3" t="s">
        <v>56</v>
      </c>
      <c r="Y173" s="197"/>
      <c r="Z173" s="199"/>
    </row>
    <row r="174" spans="2:26" ht="12" customHeight="1">
      <c r="D174" s="3" t="s">
        <v>57</v>
      </c>
      <c r="E174" s="193" t="s">
        <v>58</v>
      </c>
      <c r="F174" s="194"/>
      <c r="G174" s="193" t="s">
        <v>59</v>
      </c>
      <c r="H174" s="194"/>
      <c r="I174" s="193" t="s">
        <v>60</v>
      </c>
      <c r="J174" s="194"/>
      <c r="K174" s="193" t="s">
        <v>61</v>
      </c>
      <c r="L174" s="194"/>
      <c r="R174" s="3" t="s">
        <v>62</v>
      </c>
      <c r="S174" s="193" t="s">
        <v>55</v>
      </c>
      <c r="T174" s="194"/>
      <c r="U174" s="193" t="s">
        <v>54</v>
      </c>
      <c r="V174" s="194"/>
      <c r="W174" s="3" t="s">
        <v>56</v>
      </c>
      <c r="Y174" s="198"/>
      <c r="Z174" s="198"/>
    </row>
    <row r="175" spans="2:26" ht="12" customHeight="1">
      <c r="R175" s="3" t="s">
        <v>57</v>
      </c>
      <c r="S175" s="193" t="s">
        <v>58</v>
      </c>
      <c r="T175" s="194"/>
      <c r="U175" s="193" t="s">
        <v>59</v>
      </c>
      <c r="V175" s="194"/>
      <c r="Y175" s="3" t="s">
        <v>63</v>
      </c>
    </row>
    <row r="176" spans="2:26" ht="5.0999999999999996" customHeight="1">
      <c r="R176" s="3"/>
      <c r="S176" s="8"/>
      <c r="T176" s="8"/>
      <c r="U176" s="8"/>
      <c r="V176" s="8"/>
      <c r="Y176" s="3"/>
    </row>
    <row r="177" spans="2:26">
      <c r="D177" s="192" t="s">
        <v>5</v>
      </c>
      <c r="E177" s="192"/>
      <c r="F177" s="192"/>
      <c r="G177" s="186"/>
      <c r="H177" s="186"/>
      <c r="I177" s="186"/>
      <c r="J177" s="186"/>
      <c r="K177" s="186"/>
      <c r="L177" s="186"/>
      <c r="M177" s="186"/>
      <c r="N177" s="7"/>
      <c r="O177" s="192" t="s">
        <v>48</v>
      </c>
      <c r="P177" s="192"/>
      <c r="Q177" s="192"/>
      <c r="R177" s="186"/>
      <c r="S177" s="186"/>
      <c r="T177" s="186"/>
      <c r="U177" s="186"/>
      <c r="V177" s="186"/>
      <c r="W177" s="186"/>
      <c r="X177" s="186"/>
      <c r="Y177" s="7"/>
      <c r="Z177" s="7"/>
    </row>
    <row r="178" spans="2:26" ht="9.9499999999999993" customHeight="1"/>
    <row r="179" spans="2:26" s="7" customFormat="1" ht="12.75">
      <c r="D179" s="200">
        <v>1</v>
      </c>
      <c r="E179" s="201"/>
      <c r="F179" s="200">
        <v>2</v>
      </c>
      <c r="G179" s="201"/>
      <c r="H179" s="200">
        <v>3</v>
      </c>
      <c r="I179" s="201"/>
      <c r="J179" s="200">
        <v>4</v>
      </c>
      <c r="K179" s="201"/>
      <c r="L179" s="200">
        <v>5</v>
      </c>
      <c r="M179" s="201"/>
      <c r="N179" s="200">
        <v>6</v>
      </c>
      <c r="O179" s="201"/>
      <c r="P179" s="200">
        <v>7</v>
      </c>
      <c r="Q179" s="201"/>
      <c r="R179" s="200">
        <v>8</v>
      </c>
      <c r="S179" s="201"/>
      <c r="T179" s="200">
        <v>9</v>
      </c>
      <c r="U179" s="201"/>
      <c r="V179" s="200">
        <v>10</v>
      </c>
      <c r="W179" s="202"/>
      <c r="X179" s="201"/>
      <c r="Y179" s="2" t="s">
        <v>49</v>
      </c>
    </row>
    <row r="180" spans="2:26" ht="21.95" customHeight="1">
      <c r="B180" s="146">
        <f>Index!$J$15</f>
        <v>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6" ht="21.95" customHeight="1">
      <c r="D181" s="189"/>
      <c r="E181" s="190"/>
      <c r="F181" s="189"/>
      <c r="G181" s="190"/>
      <c r="H181" s="189"/>
      <c r="I181" s="190"/>
      <c r="J181" s="189"/>
      <c r="K181" s="190"/>
      <c r="L181" s="189"/>
      <c r="M181" s="190"/>
      <c r="N181" s="189"/>
      <c r="O181" s="190"/>
      <c r="P181" s="189"/>
      <c r="Q181" s="190"/>
      <c r="R181" s="189"/>
      <c r="S181" s="190"/>
      <c r="T181" s="189"/>
      <c r="U181" s="190"/>
      <c r="V181" s="189"/>
      <c r="W181" s="191"/>
      <c r="X181" s="190"/>
      <c r="Y181" s="1"/>
    </row>
    <row r="182" spans="2:26" ht="21.9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/>
    </row>
    <row r="183" spans="2:26" ht="21.95" customHeight="1">
      <c r="D183" s="189"/>
      <c r="E183" s="190"/>
      <c r="F183" s="189"/>
      <c r="G183" s="190"/>
      <c r="H183" s="189"/>
      <c r="I183" s="190"/>
      <c r="J183" s="189"/>
      <c r="K183" s="190"/>
      <c r="L183" s="189"/>
      <c r="M183" s="190"/>
      <c r="N183" s="189"/>
      <c r="O183" s="190"/>
      <c r="P183" s="189"/>
      <c r="Q183" s="190"/>
      <c r="R183" s="189"/>
      <c r="S183" s="190"/>
      <c r="T183" s="189"/>
      <c r="U183" s="190"/>
      <c r="V183" s="189"/>
      <c r="W183" s="191"/>
      <c r="X183" s="190"/>
      <c r="Y183" s="1"/>
      <c r="Z183" s="4" t="s">
        <v>50</v>
      </c>
    </row>
    <row r="184" spans="2:26" ht="12" customHeight="1">
      <c r="D184" s="3" t="s">
        <v>64</v>
      </c>
      <c r="E184" s="193" t="s">
        <v>65</v>
      </c>
      <c r="F184" s="194"/>
      <c r="G184" s="193" t="s">
        <v>66</v>
      </c>
      <c r="H184" s="194"/>
      <c r="I184" s="193" t="s">
        <v>67</v>
      </c>
      <c r="J184" s="194"/>
      <c r="K184" s="193" t="s">
        <v>68</v>
      </c>
      <c r="L184" s="194"/>
      <c r="M184" s="3" t="s">
        <v>56</v>
      </c>
      <c r="R184" s="3" t="s">
        <v>64</v>
      </c>
      <c r="S184" s="193" t="s">
        <v>67</v>
      </c>
      <c r="T184" s="194"/>
      <c r="U184" s="193" t="s">
        <v>68</v>
      </c>
      <c r="V184" s="194"/>
      <c r="W184" s="3" t="s">
        <v>56</v>
      </c>
      <c r="Y184" s="197"/>
      <c r="Z184" s="199"/>
    </row>
    <row r="185" spans="2:26" ht="12" customHeight="1">
      <c r="D185" s="3" t="s">
        <v>57</v>
      </c>
      <c r="E185" s="193" t="s">
        <v>58</v>
      </c>
      <c r="F185" s="194"/>
      <c r="G185" s="193" t="s">
        <v>59</v>
      </c>
      <c r="H185" s="194"/>
      <c r="I185" s="193" t="s">
        <v>60</v>
      </c>
      <c r="J185" s="194"/>
      <c r="K185" s="193" t="s">
        <v>61</v>
      </c>
      <c r="L185" s="194"/>
      <c r="R185" s="3" t="s">
        <v>69</v>
      </c>
      <c r="S185" s="193" t="s">
        <v>66</v>
      </c>
      <c r="T185" s="194"/>
      <c r="U185" s="193" t="s">
        <v>65</v>
      </c>
      <c r="V185" s="194"/>
      <c r="W185" s="3" t="s">
        <v>56</v>
      </c>
      <c r="Y185" s="198"/>
      <c r="Z185" s="198"/>
    </row>
    <row r="186" spans="2:26" ht="12" customHeight="1">
      <c r="R186" s="3" t="s">
        <v>57</v>
      </c>
      <c r="S186" s="193" t="s">
        <v>58</v>
      </c>
      <c r="T186" s="194"/>
      <c r="U186" s="193" t="s">
        <v>59</v>
      </c>
      <c r="V186" s="194"/>
      <c r="Y186" s="3" t="s">
        <v>70</v>
      </c>
    </row>
    <row r="187" spans="2:26" ht="5.0999999999999996" customHeight="1">
      <c r="R187" s="3"/>
      <c r="S187" s="8"/>
      <c r="T187" s="8"/>
      <c r="U187" s="8"/>
      <c r="V187" s="8"/>
      <c r="Y187" s="3"/>
    </row>
    <row r="188" spans="2:26">
      <c r="D188" s="192" t="s">
        <v>5</v>
      </c>
      <c r="E188" s="192"/>
      <c r="F188" s="192"/>
      <c r="G188" s="186"/>
      <c r="H188" s="186"/>
      <c r="I188" s="186"/>
      <c r="J188" s="186"/>
      <c r="K188" s="186"/>
      <c r="L188" s="186"/>
      <c r="M188" s="186"/>
      <c r="N188" s="7"/>
      <c r="O188" s="192" t="s">
        <v>48</v>
      </c>
      <c r="P188" s="192"/>
      <c r="Q188" s="192"/>
      <c r="R188" s="186"/>
      <c r="S188" s="186"/>
      <c r="T188" s="186"/>
      <c r="U188" s="186"/>
      <c r="V188" s="186"/>
      <c r="W188" s="186"/>
      <c r="X188" s="186"/>
      <c r="Y188" s="7"/>
      <c r="Z188" s="7"/>
    </row>
    <row r="189" spans="2:26" ht="9.9499999999999993" customHeight="1"/>
    <row r="190" spans="2:26" s="7" customFormat="1" ht="12.75">
      <c r="D190" s="200">
        <v>1</v>
      </c>
      <c r="E190" s="201"/>
      <c r="F190" s="200">
        <v>2</v>
      </c>
      <c r="G190" s="201"/>
      <c r="H190" s="200">
        <v>3</v>
      </c>
      <c r="I190" s="201"/>
      <c r="J190" s="200">
        <v>4</v>
      </c>
      <c r="K190" s="201"/>
      <c r="L190" s="200">
        <v>5</v>
      </c>
      <c r="M190" s="201"/>
      <c r="N190" s="200">
        <v>6</v>
      </c>
      <c r="O190" s="201"/>
      <c r="P190" s="200">
        <v>7</v>
      </c>
      <c r="Q190" s="201"/>
      <c r="R190" s="200">
        <v>8</v>
      </c>
      <c r="S190" s="201"/>
      <c r="T190" s="200">
        <v>9</v>
      </c>
      <c r="U190" s="201"/>
      <c r="V190" s="200">
        <v>10</v>
      </c>
      <c r="W190" s="202"/>
      <c r="X190" s="201"/>
      <c r="Y190" s="2" t="s">
        <v>49</v>
      </c>
    </row>
    <row r="191" spans="2:26" ht="21.95" customHeight="1">
      <c r="B191" s="146">
        <f>Index!$J$16</f>
        <v>6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6" ht="21.95" customHeight="1">
      <c r="D192" s="189"/>
      <c r="E192" s="190"/>
      <c r="F192" s="189"/>
      <c r="G192" s="190"/>
      <c r="H192" s="189"/>
      <c r="I192" s="190"/>
      <c r="J192" s="189"/>
      <c r="K192" s="190"/>
      <c r="L192" s="189"/>
      <c r="M192" s="190"/>
      <c r="N192" s="189"/>
      <c r="O192" s="190"/>
      <c r="P192" s="189"/>
      <c r="Q192" s="190"/>
      <c r="R192" s="189"/>
      <c r="S192" s="190"/>
      <c r="T192" s="189"/>
      <c r="U192" s="190"/>
      <c r="V192" s="189"/>
      <c r="W192" s="191"/>
      <c r="X192" s="190"/>
      <c r="Y192" s="1"/>
    </row>
    <row r="193" spans="2:26" ht="21.95" customHeight="1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/>
    </row>
    <row r="194" spans="2:26" ht="21.95" customHeight="1">
      <c r="D194" s="189"/>
      <c r="E194" s="190"/>
      <c r="F194" s="189"/>
      <c r="G194" s="190"/>
      <c r="H194" s="189"/>
      <c r="I194" s="190"/>
      <c r="J194" s="189"/>
      <c r="K194" s="190"/>
      <c r="L194" s="189"/>
      <c r="M194" s="190"/>
      <c r="N194" s="189"/>
      <c r="O194" s="190"/>
      <c r="P194" s="189"/>
      <c r="Q194" s="190"/>
      <c r="R194" s="189"/>
      <c r="S194" s="190"/>
      <c r="T194" s="189"/>
      <c r="U194" s="190"/>
      <c r="V194" s="189"/>
      <c r="W194" s="191"/>
      <c r="X194" s="190"/>
      <c r="Y194" s="1"/>
      <c r="Z194" s="4" t="s">
        <v>50</v>
      </c>
    </row>
    <row r="195" spans="2:26" ht="12" customHeight="1">
      <c r="D195" s="3" t="s">
        <v>71</v>
      </c>
      <c r="E195" s="193" t="s">
        <v>72</v>
      </c>
      <c r="F195" s="194"/>
      <c r="G195" s="193" t="s">
        <v>73</v>
      </c>
      <c r="H195" s="194"/>
      <c r="I195" s="193" t="s">
        <v>74</v>
      </c>
      <c r="J195" s="194"/>
      <c r="K195" s="193" t="s">
        <v>75</v>
      </c>
      <c r="L195" s="194"/>
      <c r="M195" s="3" t="s">
        <v>56</v>
      </c>
      <c r="R195" s="3" t="s">
        <v>71</v>
      </c>
      <c r="S195" s="193" t="s">
        <v>76</v>
      </c>
      <c r="T195" s="194"/>
      <c r="U195" s="193" t="s">
        <v>77</v>
      </c>
      <c r="V195" s="194"/>
      <c r="W195" s="3" t="s">
        <v>56</v>
      </c>
      <c r="Y195" s="197"/>
      <c r="Z195" s="199"/>
    </row>
    <row r="196" spans="2:26" ht="12" customHeight="1">
      <c r="D196" s="3" t="s">
        <v>57</v>
      </c>
      <c r="E196" s="193" t="s">
        <v>58</v>
      </c>
      <c r="F196" s="194"/>
      <c r="G196" s="193" t="s">
        <v>59</v>
      </c>
      <c r="H196" s="194"/>
      <c r="I196" s="193" t="s">
        <v>60</v>
      </c>
      <c r="J196" s="194"/>
      <c r="K196" s="193" t="s">
        <v>61</v>
      </c>
      <c r="L196" s="194"/>
      <c r="R196" s="3" t="s">
        <v>78</v>
      </c>
      <c r="S196" s="193" t="s">
        <v>79</v>
      </c>
      <c r="T196" s="194"/>
      <c r="U196" s="193" t="s">
        <v>80</v>
      </c>
      <c r="V196" s="194"/>
      <c r="W196" s="3" t="s">
        <v>56</v>
      </c>
      <c r="Y196" s="198"/>
      <c r="Z196" s="198"/>
    </row>
    <row r="197" spans="2:26" ht="12" customHeight="1">
      <c r="R197" s="3" t="s">
        <v>57</v>
      </c>
      <c r="S197" s="193" t="s">
        <v>58</v>
      </c>
      <c r="T197" s="194"/>
      <c r="U197" s="193" t="s">
        <v>59</v>
      </c>
      <c r="V197" s="194"/>
      <c r="Y197" s="3" t="s">
        <v>81</v>
      </c>
    </row>
    <row r="198" spans="2:26" ht="5.0999999999999996" customHeight="1"/>
    <row r="199" spans="2:26">
      <c r="D199" s="192" t="s">
        <v>5</v>
      </c>
      <c r="E199" s="192"/>
      <c r="F199" s="192"/>
      <c r="G199" s="186"/>
      <c r="H199" s="186"/>
      <c r="I199" s="186"/>
      <c r="J199" s="186"/>
      <c r="K199" s="186"/>
      <c r="L199" s="186"/>
      <c r="M199" s="186"/>
      <c r="N199" s="7"/>
      <c r="O199" s="192" t="s">
        <v>48</v>
      </c>
      <c r="P199" s="192"/>
      <c r="Q199" s="192"/>
      <c r="R199" s="186"/>
      <c r="S199" s="186"/>
      <c r="T199" s="186"/>
      <c r="U199" s="186"/>
      <c r="V199" s="186"/>
      <c r="W199" s="186"/>
      <c r="X199" s="186"/>
      <c r="Y199" s="7"/>
      <c r="Z199" s="7"/>
    </row>
    <row r="200" spans="2:26" ht="9.9499999999999993" customHeight="1"/>
    <row r="201" spans="2:26" s="7" customFormat="1" ht="12.75">
      <c r="D201" s="200">
        <v>1</v>
      </c>
      <c r="E201" s="201"/>
      <c r="F201" s="200">
        <v>2</v>
      </c>
      <c r="G201" s="201"/>
      <c r="H201" s="200">
        <v>3</v>
      </c>
      <c r="I201" s="201"/>
      <c r="J201" s="200">
        <v>4</v>
      </c>
      <c r="K201" s="201"/>
      <c r="L201" s="200">
        <v>5</v>
      </c>
      <c r="M201" s="201"/>
      <c r="N201" s="200">
        <v>6</v>
      </c>
      <c r="O201" s="201"/>
      <c r="P201" s="200">
        <v>7</v>
      </c>
      <c r="Q201" s="201"/>
      <c r="R201" s="200">
        <v>8</v>
      </c>
      <c r="S201" s="201"/>
      <c r="T201" s="200">
        <v>9</v>
      </c>
      <c r="U201" s="201"/>
      <c r="V201" s="200">
        <v>10</v>
      </c>
      <c r="W201" s="202"/>
      <c r="X201" s="201"/>
      <c r="Y201" s="2" t="s">
        <v>49</v>
      </c>
    </row>
    <row r="202" spans="2:26" ht="21.95" customHeight="1">
      <c r="B202" s="146">
        <f>Index!$J$17</f>
        <v>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6" ht="21.95" customHeight="1">
      <c r="D203" s="189"/>
      <c r="E203" s="190"/>
      <c r="F203" s="189"/>
      <c r="G203" s="190"/>
      <c r="H203" s="189"/>
      <c r="I203" s="190"/>
      <c r="J203" s="189"/>
      <c r="K203" s="190"/>
      <c r="L203" s="189"/>
      <c r="M203" s="190"/>
      <c r="N203" s="189"/>
      <c r="O203" s="190"/>
      <c r="P203" s="189"/>
      <c r="Q203" s="190"/>
      <c r="R203" s="189"/>
      <c r="S203" s="190"/>
      <c r="T203" s="189"/>
      <c r="U203" s="190"/>
      <c r="V203" s="189"/>
      <c r="W203" s="191"/>
      <c r="X203" s="190"/>
      <c r="Y203" s="1"/>
    </row>
    <row r="204" spans="2:26" ht="21.9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/>
    </row>
    <row r="205" spans="2:26" ht="21.95" customHeight="1">
      <c r="D205" s="189"/>
      <c r="E205" s="190"/>
      <c r="F205" s="189"/>
      <c r="G205" s="190"/>
      <c r="H205" s="189"/>
      <c r="I205" s="190"/>
      <c r="J205" s="189"/>
      <c r="K205" s="190"/>
      <c r="L205" s="189"/>
      <c r="M205" s="190"/>
      <c r="N205" s="189"/>
      <c r="O205" s="190"/>
      <c r="P205" s="189"/>
      <c r="Q205" s="190"/>
      <c r="R205" s="189"/>
      <c r="S205" s="190"/>
      <c r="T205" s="189"/>
      <c r="U205" s="190"/>
      <c r="V205" s="189"/>
      <c r="W205" s="191"/>
      <c r="X205" s="190"/>
      <c r="Y205" s="1"/>
      <c r="Z205" s="4" t="s">
        <v>50</v>
      </c>
    </row>
    <row r="206" spans="2:26" ht="12" customHeight="1">
      <c r="D206" s="3" t="s">
        <v>82</v>
      </c>
      <c r="E206" s="193" t="s">
        <v>83</v>
      </c>
      <c r="F206" s="194"/>
      <c r="G206" s="193" t="s">
        <v>84</v>
      </c>
      <c r="H206" s="194"/>
      <c r="I206" s="193" t="s">
        <v>85</v>
      </c>
      <c r="J206" s="194"/>
      <c r="K206" s="193" t="s">
        <v>86</v>
      </c>
      <c r="L206" s="194"/>
      <c r="M206" s="3" t="s">
        <v>56</v>
      </c>
      <c r="R206" s="3" t="s">
        <v>82</v>
      </c>
      <c r="S206" s="193" t="s">
        <v>87</v>
      </c>
      <c r="T206" s="194"/>
      <c r="U206" s="193" t="s">
        <v>88</v>
      </c>
      <c r="V206" s="194"/>
      <c r="W206" s="3" t="s">
        <v>56</v>
      </c>
      <c r="Y206" s="197"/>
      <c r="Z206" s="199"/>
    </row>
    <row r="207" spans="2:26" ht="12" customHeight="1">
      <c r="D207" s="3" t="s">
        <v>57</v>
      </c>
      <c r="E207" s="193" t="s">
        <v>58</v>
      </c>
      <c r="F207" s="194"/>
      <c r="G207" s="193" t="s">
        <v>59</v>
      </c>
      <c r="H207" s="194"/>
      <c r="I207" s="193" t="s">
        <v>60</v>
      </c>
      <c r="J207" s="194"/>
      <c r="K207" s="193" t="s">
        <v>61</v>
      </c>
      <c r="L207" s="194"/>
      <c r="R207" s="3" t="s">
        <v>89</v>
      </c>
      <c r="S207" s="193" t="s">
        <v>90</v>
      </c>
      <c r="T207" s="194"/>
      <c r="U207" s="193" t="s">
        <v>91</v>
      </c>
      <c r="V207" s="194"/>
      <c r="W207" s="3" t="s">
        <v>56</v>
      </c>
      <c r="Y207" s="198"/>
      <c r="Z207" s="198"/>
    </row>
    <row r="208" spans="2:26" ht="12" customHeight="1">
      <c r="R208" s="3" t="s">
        <v>57</v>
      </c>
      <c r="S208" s="193" t="s">
        <v>58</v>
      </c>
      <c r="T208" s="194"/>
      <c r="U208" s="193" t="s">
        <v>59</v>
      </c>
      <c r="V208" s="194"/>
      <c r="Y208" s="3" t="s">
        <v>92</v>
      </c>
    </row>
    <row r="209" spans="4:23" ht="5.0999999999999996" customHeight="1"/>
    <row r="210" spans="4:23">
      <c r="D210" s="205"/>
      <c r="E210" s="205"/>
      <c r="F210" s="205"/>
      <c r="G210" s="205"/>
      <c r="H210" s="205"/>
      <c r="I210" s="205"/>
      <c r="J210" s="205"/>
      <c r="K210" s="205"/>
      <c r="L210" s="205"/>
      <c r="O210" s="205"/>
      <c r="P210" s="205"/>
      <c r="Q210" s="205"/>
      <c r="R210" s="205"/>
      <c r="S210" s="205"/>
      <c r="T210" s="205"/>
      <c r="U210" s="205"/>
      <c r="V210" s="205"/>
      <c r="W210" s="205"/>
    </row>
    <row r="211" spans="4:23" s="7" customFormat="1" ht="12.75">
      <c r="D211" s="192" t="s">
        <v>93</v>
      </c>
      <c r="E211" s="192"/>
      <c r="F211" s="192"/>
      <c r="G211" s="192"/>
      <c r="H211" s="192"/>
      <c r="I211" s="192"/>
      <c r="O211" s="192" t="s">
        <v>94</v>
      </c>
      <c r="P211" s="192"/>
      <c r="Q211" s="192"/>
      <c r="R211" s="192"/>
      <c r="S211" s="192"/>
    </row>
    <row r="212" spans="4:23" s="9" customFormat="1" ht="20.100000000000001" customHeight="1">
      <c r="D212" s="196" t="s">
        <v>33</v>
      </c>
      <c r="E212" s="196"/>
      <c r="F212" s="196"/>
      <c r="G212" s="195" t="str">
        <f>Index!$B$10</f>
        <v>Torsten A</v>
      </c>
      <c r="H212" s="206"/>
      <c r="I212" s="206"/>
      <c r="J212" s="206"/>
      <c r="K212" s="206"/>
      <c r="L212" s="206"/>
      <c r="M212" s="206"/>
      <c r="O212" s="179"/>
      <c r="P212" s="179"/>
      <c r="Q212" s="179"/>
      <c r="R212" s="179"/>
      <c r="S212" s="179"/>
    </row>
  </sheetData>
  <sheetProtection password="F29D" sheet="1" objects="1" scenarios="1"/>
  <mergeCells count="852">
    <mergeCell ref="N1:S1"/>
    <mergeCell ref="N54:S54"/>
    <mergeCell ref="N107:S107"/>
    <mergeCell ref="N160:S160"/>
    <mergeCell ref="D53:F53"/>
    <mergeCell ref="G53:M53"/>
    <mergeCell ref="D106:F106"/>
    <mergeCell ref="G106:M106"/>
    <mergeCell ref="D159:F159"/>
    <mergeCell ref="G159:M159"/>
    <mergeCell ref="S155:T155"/>
    <mergeCell ref="E153:F153"/>
    <mergeCell ref="G153:H153"/>
    <mergeCell ref="I153:J153"/>
    <mergeCell ref="K153:L153"/>
    <mergeCell ref="S153:T153"/>
    <mergeCell ref="S144:T144"/>
    <mergeCell ref="E142:F142"/>
    <mergeCell ref="G142:H142"/>
    <mergeCell ref="I142:J142"/>
    <mergeCell ref="K142:L142"/>
    <mergeCell ref="S142:T142"/>
    <mergeCell ref="S133:T133"/>
    <mergeCell ref="E131:F131"/>
    <mergeCell ref="U208:V208"/>
    <mergeCell ref="D210:L210"/>
    <mergeCell ref="O210:W210"/>
    <mergeCell ref="D211:I211"/>
    <mergeCell ref="O211:S211"/>
    <mergeCell ref="D212:F212"/>
    <mergeCell ref="G212:M212"/>
    <mergeCell ref="S208:T208"/>
    <mergeCell ref="R199:X199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V201:X201"/>
    <mergeCell ref="E206:F206"/>
    <mergeCell ref="G206:H206"/>
    <mergeCell ref="I206:J206"/>
    <mergeCell ref="K206:L206"/>
    <mergeCell ref="S206:T206"/>
    <mergeCell ref="P192:Q192"/>
    <mergeCell ref="R192:S192"/>
    <mergeCell ref="E195:F195"/>
    <mergeCell ref="G195:H195"/>
    <mergeCell ref="I195:J195"/>
    <mergeCell ref="K195:L195"/>
    <mergeCell ref="V192:X192"/>
    <mergeCell ref="D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V194:X194"/>
    <mergeCell ref="D192:E192"/>
    <mergeCell ref="F192:G192"/>
    <mergeCell ref="H192:I192"/>
    <mergeCell ref="J192:K192"/>
    <mergeCell ref="L192:M192"/>
    <mergeCell ref="T192:U192"/>
    <mergeCell ref="N192:O192"/>
    <mergeCell ref="U206:V206"/>
    <mergeCell ref="N203:O203"/>
    <mergeCell ref="P203:Q203"/>
    <mergeCell ref="R203:S203"/>
    <mergeCell ref="T203:U203"/>
    <mergeCell ref="Y206:Y207"/>
    <mergeCell ref="Z206:Z207"/>
    <mergeCell ref="E207:F207"/>
    <mergeCell ref="G207:H207"/>
    <mergeCell ref="I207:J207"/>
    <mergeCell ref="K207:L207"/>
    <mergeCell ref="S207:T207"/>
    <mergeCell ref="U207:V207"/>
    <mergeCell ref="V203:X203"/>
    <mergeCell ref="D205:E205"/>
    <mergeCell ref="F205:G205"/>
    <mergeCell ref="H205:I205"/>
    <mergeCell ref="J205:K205"/>
    <mergeCell ref="L205:M205"/>
    <mergeCell ref="N205:O205"/>
    <mergeCell ref="P205:Q205"/>
    <mergeCell ref="R205:S205"/>
    <mergeCell ref="T205:U205"/>
    <mergeCell ref="V205:X205"/>
    <mergeCell ref="D203:E203"/>
    <mergeCell ref="F203:G203"/>
    <mergeCell ref="H203:I203"/>
    <mergeCell ref="J203:K203"/>
    <mergeCell ref="L203:M203"/>
    <mergeCell ref="Y195:Y196"/>
    <mergeCell ref="Z195:Z196"/>
    <mergeCell ref="E196:F196"/>
    <mergeCell ref="G196:H196"/>
    <mergeCell ref="I196:J196"/>
    <mergeCell ref="K196:L196"/>
    <mergeCell ref="S196:T196"/>
    <mergeCell ref="U196:V196"/>
    <mergeCell ref="S197:T197"/>
    <mergeCell ref="U197:V197"/>
    <mergeCell ref="D199:F199"/>
    <mergeCell ref="G199:M199"/>
    <mergeCell ref="O199:Q199"/>
    <mergeCell ref="S195:T195"/>
    <mergeCell ref="U195:V195"/>
    <mergeCell ref="S186:T186"/>
    <mergeCell ref="U186:V186"/>
    <mergeCell ref="D188:F188"/>
    <mergeCell ref="G188:M188"/>
    <mergeCell ref="O188:Q188"/>
    <mergeCell ref="R188:X188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X190"/>
    <mergeCell ref="E184:F184"/>
    <mergeCell ref="G184:H184"/>
    <mergeCell ref="I184:J184"/>
    <mergeCell ref="K184:L184"/>
    <mergeCell ref="S184:T184"/>
    <mergeCell ref="U184:V184"/>
    <mergeCell ref="Y184:Y185"/>
    <mergeCell ref="Z184:Z185"/>
    <mergeCell ref="E185:F185"/>
    <mergeCell ref="G185:H185"/>
    <mergeCell ref="I185:J185"/>
    <mergeCell ref="K185:L185"/>
    <mergeCell ref="S185:T185"/>
    <mergeCell ref="U185:V185"/>
    <mergeCell ref="V181:X181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X183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S175:T175"/>
    <mergeCell ref="U175:V175"/>
    <mergeCell ref="D177:F177"/>
    <mergeCell ref="G177:M177"/>
    <mergeCell ref="O177:Q177"/>
    <mergeCell ref="R177:X177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X179"/>
    <mergeCell ref="E173:F173"/>
    <mergeCell ref="G173:H173"/>
    <mergeCell ref="I173:J173"/>
    <mergeCell ref="K173:L173"/>
    <mergeCell ref="S173:T173"/>
    <mergeCell ref="U173:V173"/>
    <mergeCell ref="Y173:Y174"/>
    <mergeCell ref="Z173:Z174"/>
    <mergeCell ref="E174:F174"/>
    <mergeCell ref="G174:H174"/>
    <mergeCell ref="I174:J174"/>
    <mergeCell ref="K174:L174"/>
    <mergeCell ref="S174:T174"/>
    <mergeCell ref="U174:V174"/>
    <mergeCell ref="V170:X170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X172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D166:F166"/>
    <mergeCell ref="G166:M166"/>
    <mergeCell ref="O166:Q166"/>
    <mergeCell ref="R166:X166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X168"/>
    <mergeCell ref="U155:V155"/>
    <mergeCell ref="D157:L157"/>
    <mergeCell ref="O157:W157"/>
    <mergeCell ref="D158:I158"/>
    <mergeCell ref="O158:S158"/>
    <mergeCell ref="D162:F162"/>
    <mergeCell ref="D164:F164"/>
    <mergeCell ref="G164:M164"/>
    <mergeCell ref="O164:P164"/>
    <mergeCell ref="S164:T164"/>
    <mergeCell ref="U164:X164"/>
    <mergeCell ref="U153:V153"/>
    <mergeCell ref="Y153:Y154"/>
    <mergeCell ref="Z153:Z154"/>
    <mergeCell ref="E154:F154"/>
    <mergeCell ref="G154:H154"/>
    <mergeCell ref="I154:J154"/>
    <mergeCell ref="K154:L154"/>
    <mergeCell ref="S154:T154"/>
    <mergeCell ref="U154:V154"/>
    <mergeCell ref="V150:X150"/>
    <mergeCell ref="D152:E152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V152:X152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U144:V144"/>
    <mergeCell ref="D146:F146"/>
    <mergeCell ref="G146:M146"/>
    <mergeCell ref="O146:Q146"/>
    <mergeCell ref="R146:X146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X148"/>
    <mergeCell ref="U142:V142"/>
    <mergeCell ref="Y142:Y143"/>
    <mergeCell ref="Z142:Z143"/>
    <mergeCell ref="E143:F143"/>
    <mergeCell ref="G143:H143"/>
    <mergeCell ref="I143:J143"/>
    <mergeCell ref="K143:L143"/>
    <mergeCell ref="S143:T143"/>
    <mergeCell ref="U143:V143"/>
    <mergeCell ref="V139:X139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X14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U133:V133"/>
    <mergeCell ref="D135:F135"/>
    <mergeCell ref="G135:M135"/>
    <mergeCell ref="O135:Q135"/>
    <mergeCell ref="R135:X135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X137"/>
    <mergeCell ref="G131:H131"/>
    <mergeCell ref="I131:J131"/>
    <mergeCell ref="K131:L131"/>
    <mergeCell ref="S131:T131"/>
    <mergeCell ref="U131:V131"/>
    <mergeCell ref="Y131:Y132"/>
    <mergeCell ref="Z131:Z132"/>
    <mergeCell ref="E132:F132"/>
    <mergeCell ref="G132:H132"/>
    <mergeCell ref="I132:J132"/>
    <mergeCell ref="K132:L132"/>
    <mergeCell ref="S132:T132"/>
    <mergeCell ref="U132:V132"/>
    <mergeCell ref="V128:X128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X130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S122:T122"/>
    <mergeCell ref="U122:V122"/>
    <mergeCell ref="D124:F124"/>
    <mergeCell ref="G124:M124"/>
    <mergeCell ref="O124:Q124"/>
    <mergeCell ref="R124:X124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X126"/>
    <mergeCell ref="E120:F120"/>
    <mergeCell ref="G120:H120"/>
    <mergeCell ref="I120:J120"/>
    <mergeCell ref="K120:L120"/>
    <mergeCell ref="S120:T120"/>
    <mergeCell ref="U120:V120"/>
    <mergeCell ref="Y120:Y121"/>
    <mergeCell ref="Z120:Z121"/>
    <mergeCell ref="E121:F121"/>
    <mergeCell ref="G121:H121"/>
    <mergeCell ref="I121:J121"/>
    <mergeCell ref="K121:L121"/>
    <mergeCell ref="S121:T121"/>
    <mergeCell ref="U121:V121"/>
    <mergeCell ref="V117:X117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X119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D113:F113"/>
    <mergeCell ref="G113:M113"/>
    <mergeCell ref="O113:Q113"/>
    <mergeCell ref="R113:X113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X115"/>
    <mergeCell ref="S102:T102"/>
    <mergeCell ref="U102:V102"/>
    <mergeCell ref="D104:L104"/>
    <mergeCell ref="O104:W104"/>
    <mergeCell ref="D105:I105"/>
    <mergeCell ref="O105:S105"/>
    <mergeCell ref="D109:F109"/>
    <mergeCell ref="D111:F111"/>
    <mergeCell ref="G111:M111"/>
    <mergeCell ref="O111:P111"/>
    <mergeCell ref="S111:T111"/>
    <mergeCell ref="U111:X111"/>
    <mergeCell ref="E100:F100"/>
    <mergeCell ref="G100:H100"/>
    <mergeCell ref="I100:J100"/>
    <mergeCell ref="K100:L100"/>
    <mergeCell ref="S100:T100"/>
    <mergeCell ref="U100:V100"/>
    <mergeCell ref="Y100:Y101"/>
    <mergeCell ref="Z100:Z101"/>
    <mergeCell ref="E101:F101"/>
    <mergeCell ref="G101:H101"/>
    <mergeCell ref="I101:J101"/>
    <mergeCell ref="K101:L101"/>
    <mergeCell ref="S101:T101"/>
    <mergeCell ref="U101:V101"/>
    <mergeCell ref="V97:X97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V99:X99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S91:T91"/>
    <mergeCell ref="U91:V91"/>
    <mergeCell ref="D93:F93"/>
    <mergeCell ref="G93:M93"/>
    <mergeCell ref="O93:Q93"/>
    <mergeCell ref="R93:X93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X95"/>
    <mergeCell ref="E89:F89"/>
    <mergeCell ref="G89:H89"/>
    <mergeCell ref="I89:J89"/>
    <mergeCell ref="K89:L89"/>
    <mergeCell ref="S89:T89"/>
    <mergeCell ref="U89:V89"/>
    <mergeCell ref="Y89:Y90"/>
    <mergeCell ref="Z89:Z90"/>
    <mergeCell ref="E90:F90"/>
    <mergeCell ref="G90:H90"/>
    <mergeCell ref="I90:J90"/>
    <mergeCell ref="K90:L90"/>
    <mergeCell ref="S90:T90"/>
    <mergeCell ref="U90:V90"/>
    <mergeCell ref="V86:X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X88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S80:T80"/>
    <mergeCell ref="U80:V80"/>
    <mergeCell ref="D82:F82"/>
    <mergeCell ref="G82:M82"/>
    <mergeCell ref="O82:Q82"/>
    <mergeCell ref="R82:X82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X84"/>
    <mergeCell ref="E78:F78"/>
    <mergeCell ref="G78:H78"/>
    <mergeCell ref="I78:J78"/>
    <mergeCell ref="K78:L78"/>
    <mergeCell ref="S78:T78"/>
    <mergeCell ref="U78:V78"/>
    <mergeCell ref="Y78:Y79"/>
    <mergeCell ref="Z78:Z79"/>
    <mergeCell ref="E79:F79"/>
    <mergeCell ref="G79:H79"/>
    <mergeCell ref="I79:J79"/>
    <mergeCell ref="K79:L79"/>
    <mergeCell ref="S79:T79"/>
    <mergeCell ref="U79:V79"/>
    <mergeCell ref="V75:X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X77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S69:T69"/>
    <mergeCell ref="U69:V69"/>
    <mergeCell ref="D71:F71"/>
    <mergeCell ref="G71:M71"/>
    <mergeCell ref="O71:Q71"/>
    <mergeCell ref="R71:X7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X73"/>
    <mergeCell ref="V66:X66"/>
    <mergeCell ref="E67:F67"/>
    <mergeCell ref="G67:H67"/>
    <mergeCell ref="I67:J67"/>
    <mergeCell ref="K67:L67"/>
    <mergeCell ref="S67:T67"/>
    <mergeCell ref="U67:V67"/>
    <mergeCell ref="Y67:Y68"/>
    <mergeCell ref="Z67:Z68"/>
    <mergeCell ref="E68:F68"/>
    <mergeCell ref="G68:H68"/>
    <mergeCell ref="I68:J68"/>
    <mergeCell ref="K68:L68"/>
    <mergeCell ref="S68:T68"/>
    <mergeCell ref="U68:V68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2:X62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X64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56:F56"/>
    <mergeCell ref="D58:F58"/>
    <mergeCell ref="G58:M58"/>
    <mergeCell ref="O58:P58"/>
    <mergeCell ref="S58:T58"/>
    <mergeCell ref="D60:F60"/>
    <mergeCell ref="G60:M60"/>
    <mergeCell ref="O60:Q60"/>
    <mergeCell ref="R60:X60"/>
    <mergeCell ref="U58:X58"/>
    <mergeCell ref="D52:I52"/>
    <mergeCell ref="O52:S52"/>
    <mergeCell ref="D51:L51"/>
    <mergeCell ref="O51:W51"/>
    <mergeCell ref="S49:T49"/>
    <mergeCell ref="U49:V49"/>
    <mergeCell ref="D29:F29"/>
    <mergeCell ref="G29:M29"/>
    <mergeCell ref="O29:Q29"/>
    <mergeCell ref="F46:G46"/>
    <mergeCell ref="H46:I46"/>
    <mergeCell ref="J46:K46"/>
    <mergeCell ref="L46:M46"/>
    <mergeCell ref="N46:O46"/>
    <mergeCell ref="P46:Q46"/>
    <mergeCell ref="R46:S46"/>
    <mergeCell ref="T42:U42"/>
    <mergeCell ref="V42:X42"/>
    <mergeCell ref="D44:E44"/>
    <mergeCell ref="F44:G44"/>
    <mergeCell ref="H44:I44"/>
    <mergeCell ref="J44:K44"/>
    <mergeCell ref="L44:M44"/>
    <mergeCell ref="N44:O44"/>
    <mergeCell ref="Y47:Y48"/>
    <mergeCell ref="Z47:Z48"/>
    <mergeCell ref="E48:F48"/>
    <mergeCell ref="G48:H48"/>
    <mergeCell ref="I48:J48"/>
    <mergeCell ref="K48:L48"/>
    <mergeCell ref="S48:T48"/>
    <mergeCell ref="U48:V48"/>
    <mergeCell ref="T46:U46"/>
    <mergeCell ref="V46:X46"/>
    <mergeCell ref="E47:F47"/>
    <mergeCell ref="G47:H47"/>
    <mergeCell ref="I47:J47"/>
    <mergeCell ref="K47:L47"/>
    <mergeCell ref="S47:T47"/>
    <mergeCell ref="U47:V47"/>
    <mergeCell ref="D46:E46"/>
    <mergeCell ref="P44:Q44"/>
    <mergeCell ref="R44:S44"/>
    <mergeCell ref="S38:T38"/>
    <mergeCell ref="U38:V38"/>
    <mergeCell ref="D42:E42"/>
    <mergeCell ref="F42:G42"/>
    <mergeCell ref="H42:I42"/>
    <mergeCell ref="J42:K42"/>
    <mergeCell ref="L42:M42"/>
    <mergeCell ref="N42:O42"/>
    <mergeCell ref="P42:Q42"/>
    <mergeCell ref="R42:S42"/>
    <mergeCell ref="R40:X40"/>
    <mergeCell ref="D40:F40"/>
    <mergeCell ref="G40:M40"/>
    <mergeCell ref="T44:U44"/>
    <mergeCell ref="V44:X44"/>
    <mergeCell ref="O40:Q40"/>
    <mergeCell ref="Y36:Y37"/>
    <mergeCell ref="Z36:Z37"/>
    <mergeCell ref="E37:F37"/>
    <mergeCell ref="G37:H37"/>
    <mergeCell ref="I37:J37"/>
    <mergeCell ref="K37:L37"/>
    <mergeCell ref="S37:T37"/>
    <mergeCell ref="U37:V37"/>
    <mergeCell ref="T35:U35"/>
    <mergeCell ref="V35:X35"/>
    <mergeCell ref="E36:F36"/>
    <mergeCell ref="G36:H36"/>
    <mergeCell ref="I36:J36"/>
    <mergeCell ref="K36:L36"/>
    <mergeCell ref="S36:T36"/>
    <mergeCell ref="U36:V36"/>
    <mergeCell ref="V33:X33"/>
    <mergeCell ref="D35:E35"/>
    <mergeCell ref="F35:G35"/>
    <mergeCell ref="H35:I35"/>
    <mergeCell ref="J35:K35"/>
    <mergeCell ref="L35:M35"/>
    <mergeCell ref="N35:O35"/>
    <mergeCell ref="P35:Q35"/>
    <mergeCell ref="R35:S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S27:T27"/>
    <mergeCell ref="U27:V27"/>
    <mergeCell ref="D31:E31"/>
    <mergeCell ref="F31:G31"/>
    <mergeCell ref="H31:I31"/>
    <mergeCell ref="J31:K31"/>
    <mergeCell ref="L31:M31"/>
    <mergeCell ref="N31:O31"/>
    <mergeCell ref="P31:Q31"/>
    <mergeCell ref="R31:S31"/>
    <mergeCell ref="R29:X29"/>
    <mergeCell ref="T31:U31"/>
    <mergeCell ref="V31:X31"/>
    <mergeCell ref="Y25:Y26"/>
    <mergeCell ref="Z25:Z26"/>
    <mergeCell ref="E26:F26"/>
    <mergeCell ref="G26:H26"/>
    <mergeCell ref="I26:J26"/>
    <mergeCell ref="K26:L26"/>
    <mergeCell ref="S26:T26"/>
    <mergeCell ref="U26:V26"/>
    <mergeCell ref="V24:X24"/>
    <mergeCell ref="E25:F25"/>
    <mergeCell ref="G25:H25"/>
    <mergeCell ref="I25:J25"/>
    <mergeCell ref="K25:L25"/>
    <mergeCell ref="S25:T25"/>
    <mergeCell ref="U25:V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0:X20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X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D5:F5"/>
    <mergeCell ref="P13:Q13"/>
    <mergeCell ref="R13:S13"/>
    <mergeCell ref="T13:U13"/>
    <mergeCell ref="V13:X13"/>
    <mergeCell ref="D9:E9"/>
    <mergeCell ref="F9:G9"/>
    <mergeCell ref="H9:I9"/>
    <mergeCell ref="J9:K9"/>
    <mergeCell ref="L9:M9"/>
    <mergeCell ref="N9:O9"/>
    <mergeCell ref="U5:X5"/>
    <mergeCell ref="D3:F3"/>
    <mergeCell ref="O7:Q7"/>
    <mergeCell ref="O5:P5"/>
    <mergeCell ref="S5:T5"/>
    <mergeCell ref="G5:M5"/>
    <mergeCell ref="G7:M7"/>
    <mergeCell ref="Y14:Y15"/>
    <mergeCell ref="Z14:Z15"/>
    <mergeCell ref="U14:V14"/>
    <mergeCell ref="S14:T14"/>
    <mergeCell ref="E15:F15"/>
    <mergeCell ref="G15:H15"/>
    <mergeCell ref="I15:J15"/>
    <mergeCell ref="K15:L15"/>
    <mergeCell ref="S15:T15"/>
    <mergeCell ref="U15:V15"/>
    <mergeCell ref="P9:Q9"/>
    <mergeCell ref="R9:S9"/>
    <mergeCell ref="T9:U9"/>
    <mergeCell ref="V9:X9"/>
    <mergeCell ref="E14:F14"/>
    <mergeCell ref="G14:H14"/>
    <mergeCell ref="I14:J14"/>
    <mergeCell ref="K14:L14"/>
    <mergeCell ref="R18:X18"/>
    <mergeCell ref="R7:X7"/>
    <mergeCell ref="P11:Q11"/>
    <mergeCell ref="R11:S11"/>
    <mergeCell ref="T11:U11"/>
    <mergeCell ref="V11:X11"/>
    <mergeCell ref="D13:E13"/>
    <mergeCell ref="F13:G13"/>
    <mergeCell ref="H13:I13"/>
    <mergeCell ref="J13:K13"/>
    <mergeCell ref="L13:M13"/>
    <mergeCell ref="N13:O13"/>
    <mergeCell ref="D11:E11"/>
    <mergeCell ref="F11:G11"/>
    <mergeCell ref="H11:I11"/>
    <mergeCell ref="J11:K11"/>
    <mergeCell ref="L11:M11"/>
    <mergeCell ref="N11:O11"/>
    <mergeCell ref="D18:F18"/>
    <mergeCell ref="G18:M18"/>
    <mergeCell ref="O18:Q18"/>
    <mergeCell ref="S16:T16"/>
    <mergeCell ref="U16:V16"/>
    <mergeCell ref="D7:F7"/>
  </mergeCells>
  <pageMargins left="0.23622047244094491" right="0.23622047244094491" top="0.35433070866141736" bottom="0.35433070866141736" header="0" footer="0.31496062992125984"/>
  <pageSetup paperSize="9" orientation="portrait" r:id="rId1"/>
  <rowBreaks count="3" manualBreakCount="3">
    <brk id="53" max="16383" man="1"/>
    <brk id="106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C134"/>
  <sheetViews>
    <sheetView workbookViewId="0">
      <selection activeCell="B86" sqref="B86:B92"/>
    </sheetView>
  </sheetViews>
  <sheetFormatPr defaultRowHeight="15"/>
  <cols>
    <col min="1" max="1" width="1.7109375" customWidth="1"/>
    <col min="2" max="2" width="5.28515625" customWidth="1"/>
    <col min="3" max="3" width="2.7109375" customWidth="1"/>
    <col min="4" max="24" width="3.5703125" customWidth="1"/>
    <col min="25" max="25" width="6.28515625" customWidth="1"/>
    <col min="26" max="26" width="7.85546875" customWidth="1"/>
  </cols>
  <sheetData>
    <row r="1" spans="2:27" ht="23.25">
      <c r="D1" s="6" t="s">
        <v>41</v>
      </c>
      <c r="N1" s="195"/>
      <c r="O1" s="196"/>
      <c r="P1" s="196"/>
      <c r="Q1" s="196"/>
      <c r="R1" s="196"/>
      <c r="S1" s="196"/>
      <c r="T1" s="5" t="s">
        <v>42</v>
      </c>
      <c r="V1" s="5"/>
    </row>
    <row r="2" spans="2:27" ht="5.0999999999999996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ht="15.75">
      <c r="D3" s="192" t="s">
        <v>43</v>
      </c>
      <c r="E3" s="192"/>
      <c r="F3" s="192"/>
      <c r="G3" s="10" t="str">
        <f>Index!$E$3</f>
        <v>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7" ht="5.0999999999999996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7" ht="15.75">
      <c r="D5" s="192" t="s">
        <v>44</v>
      </c>
      <c r="E5" s="192"/>
      <c r="F5" s="192"/>
      <c r="G5" s="195" t="str">
        <f>Index!$E$2</f>
        <v>Perstorp 1</v>
      </c>
      <c r="H5" s="196"/>
      <c r="I5" s="196"/>
      <c r="J5" s="196"/>
      <c r="K5" s="196"/>
      <c r="L5" s="196"/>
      <c r="M5" s="196"/>
      <c r="N5" s="7"/>
      <c r="O5" s="192" t="s">
        <v>45</v>
      </c>
      <c r="P5" s="192"/>
      <c r="Q5" s="11">
        <v>1</v>
      </c>
      <c r="R5" s="7"/>
      <c r="S5" s="192" t="s">
        <v>46</v>
      </c>
      <c r="T5" s="192"/>
      <c r="U5" s="203">
        <f>Index!$E$5</f>
        <v>42618.583333333336</v>
      </c>
      <c r="V5" s="203"/>
      <c r="W5" s="203"/>
      <c r="X5" s="204"/>
      <c r="Y5" s="7" t="s">
        <v>47</v>
      </c>
      <c r="Z5" s="10">
        <f>Index!$E$4</f>
        <v>2</v>
      </c>
    </row>
    <row r="6" spans="2:27" ht="5.0999999999999996" customHeight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7" ht="15.75">
      <c r="D7" s="192" t="s">
        <v>5</v>
      </c>
      <c r="E7" s="192"/>
      <c r="F7" s="192"/>
      <c r="G7" s="187" t="str">
        <f>Index!$B$2</f>
        <v>Kenth L</v>
      </c>
      <c r="H7" s="188"/>
      <c r="I7" s="188"/>
      <c r="J7" s="188"/>
      <c r="K7" s="188"/>
      <c r="L7" s="188"/>
      <c r="M7" s="188"/>
      <c r="N7" s="7"/>
      <c r="O7" s="192" t="s">
        <v>48</v>
      </c>
      <c r="P7" s="192"/>
      <c r="Q7" s="192"/>
      <c r="R7" s="187" t="str">
        <f>Index!$B$3</f>
        <v>Benny</v>
      </c>
      <c r="S7" s="188"/>
      <c r="T7" s="188"/>
      <c r="U7" s="188"/>
      <c r="V7" s="188"/>
      <c r="W7" s="188"/>
      <c r="X7" s="188"/>
      <c r="Y7" s="7"/>
      <c r="Z7" s="7"/>
    </row>
    <row r="8" spans="2:27" ht="11.25" customHeight="1">
      <c r="D8" s="176"/>
      <c r="E8" s="176"/>
      <c r="F8" s="176"/>
      <c r="G8" s="155"/>
      <c r="H8" s="154"/>
      <c r="I8" s="154"/>
      <c r="J8" s="154"/>
      <c r="K8" s="154"/>
      <c r="L8" s="154"/>
      <c r="M8" s="154"/>
      <c r="N8" s="7"/>
      <c r="O8" s="176"/>
      <c r="P8" s="176"/>
      <c r="Q8" s="176"/>
      <c r="R8" s="155"/>
      <c r="S8" s="154"/>
      <c r="T8" s="154"/>
      <c r="U8" s="154"/>
      <c r="V8" s="154"/>
      <c r="W8" s="154"/>
      <c r="X8" s="154"/>
      <c r="Y8" s="7"/>
      <c r="Z8" s="7"/>
    </row>
    <row r="9" spans="2:27" ht="20.100000000000001" customHeight="1">
      <c r="D9" s="7"/>
      <c r="E9" s="7"/>
      <c r="F9" s="7"/>
      <c r="G9" s="7"/>
      <c r="H9" s="186" t="s">
        <v>95</v>
      </c>
      <c r="I9" s="186"/>
      <c r="J9" s="186"/>
      <c r="K9" s="7"/>
      <c r="L9" s="7"/>
      <c r="M9" s="7"/>
      <c r="N9" s="186" t="s">
        <v>48</v>
      </c>
      <c r="O9" s="186"/>
      <c r="P9" s="186"/>
      <c r="Q9" s="7"/>
      <c r="R9" s="7"/>
      <c r="S9" s="7"/>
      <c r="T9" s="186" t="s">
        <v>96</v>
      </c>
      <c r="U9" s="186"/>
      <c r="V9" s="186"/>
      <c r="W9" s="7"/>
      <c r="X9" s="7"/>
      <c r="Y9" s="7"/>
      <c r="Z9" s="7"/>
    </row>
    <row r="10" spans="2:27" ht="24.95" customHeight="1">
      <c r="B10" s="160">
        <f>Index!$J$2</f>
        <v>2</v>
      </c>
      <c r="D10" s="209" t="s">
        <v>97</v>
      </c>
      <c r="E10" s="210"/>
      <c r="F10" s="210"/>
      <c r="G10" s="148"/>
      <c r="H10" s="189"/>
      <c r="I10" s="191"/>
      <c r="J10" s="190"/>
      <c r="K10" s="148"/>
      <c r="L10" s="153" t="s">
        <v>98</v>
      </c>
      <c r="M10" s="148"/>
      <c r="N10" s="189"/>
      <c r="O10" s="191"/>
      <c r="P10" s="190"/>
      <c r="Q10" s="148"/>
      <c r="R10" s="153" t="s">
        <v>99</v>
      </c>
      <c r="S10" s="148"/>
      <c r="T10" s="189"/>
      <c r="U10" s="191"/>
      <c r="V10" s="190"/>
      <c r="W10" s="148"/>
      <c r="Y10" s="152" t="s">
        <v>50</v>
      </c>
      <c r="Z10" s="1"/>
    </row>
    <row r="11" spans="2:27" ht="14.1" customHeight="1">
      <c r="B11" s="16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148"/>
      <c r="Z11" s="148"/>
      <c r="AA11" s="148"/>
    </row>
    <row r="12" spans="2:27" ht="24.95" customHeight="1">
      <c r="B12" s="160">
        <f>Index!$J$3</f>
        <v>7</v>
      </c>
      <c r="D12" s="209" t="s">
        <v>100</v>
      </c>
      <c r="E12" s="210"/>
      <c r="F12" s="210"/>
      <c r="G12" s="148"/>
      <c r="H12" s="189"/>
      <c r="I12" s="191"/>
      <c r="J12" s="190"/>
      <c r="K12" s="148"/>
      <c r="L12" s="153" t="s">
        <v>98</v>
      </c>
      <c r="M12" s="148"/>
      <c r="N12" s="189"/>
      <c r="O12" s="191"/>
      <c r="P12" s="190"/>
      <c r="Q12" s="148"/>
      <c r="R12" s="153" t="s">
        <v>99</v>
      </c>
      <c r="S12" s="148"/>
      <c r="T12" s="189"/>
      <c r="U12" s="191"/>
      <c r="V12" s="190"/>
      <c r="W12" s="148"/>
      <c r="Y12" s="152" t="s">
        <v>50</v>
      </c>
      <c r="Z12" s="1"/>
      <c r="AA12" s="148"/>
    </row>
    <row r="13" spans="2:27" ht="14.1" customHeight="1">
      <c r="B13" s="16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148"/>
      <c r="Z13" s="152"/>
      <c r="AA13" s="148"/>
    </row>
    <row r="14" spans="2:27" ht="24.95" customHeight="1">
      <c r="B14" s="160">
        <f>Index!$J$4</f>
        <v>4</v>
      </c>
      <c r="D14" s="209" t="s">
        <v>101</v>
      </c>
      <c r="E14" s="210"/>
      <c r="F14" s="210"/>
      <c r="G14" s="148"/>
      <c r="H14" s="189"/>
      <c r="I14" s="191"/>
      <c r="J14" s="190"/>
      <c r="K14" s="148"/>
      <c r="L14" s="153" t="s">
        <v>98</v>
      </c>
      <c r="M14" s="148"/>
      <c r="N14" s="189"/>
      <c r="O14" s="191"/>
      <c r="P14" s="190"/>
      <c r="Q14" s="148"/>
      <c r="R14" s="153" t="s">
        <v>99</v>
      </c>
      <c r="S14" s="148"/>
      <c r="T14" s="189"/>
      <c r="U14" s="191"/>
      <c r="V14" s="190"/>
      <c r="W14" s="148"/>
      <c r="Y14" s="152" t="s">
        <v>50</v>
      </c>
      <c r="Z14" s="1"/>
      <c r="AA14" s="148"/>
    </row>
    <row r="15" spans="2:27" s="148" customFormat="1" ht="14.1" customHeight="1">
      <c r="B15" s="162"/>
      <c r="D15" s="151"/>
      <c r="E15" s="212"/>
      <c r="F15" s="212"/>
      <c r="G15" s="212"/>
      <c r="H15" s="212"/>
      <c r="I15" s="212"/>
      <c r="J15" s="212"/>
      <c r="K15" s="212"/>
      <c r="L15" s="212"/>
      <c r="R15" s="151"/>
      <c r="S15" s="212"/>
      <c r="T15" s="212"/>
      <c r="U15" s="212"/>
      <c r="V15" s="212"/>
      <c r="W15" s="151"/>
      <c r="Y15" s="182"/>
      <c r="Z15" s="182"/>
    </row>
    <row r="16" spans="2:27" ht="24.95" customHeight="1">
      <c r="B16" s="160">
        <f>Index!$J$5</f>
        <v>5</v>
      </c>
      <c r="D16" s="209" t="s">
        <v>102</v>
      </c>
      <c r="E16" s="210"/>
      <c r="F16" s="210"/>
      <c r="G16" s="148"/>
      <c r="H16" s="189"/>
      <c r="I16" s="191"/>
      <c r="J16" s="190"/>
      <c r="K16" s="148"/>
      <c r="L16" s="153" t="s">
        <v>98</v>
      </c>
      <c r="M16" s="148"/>
      <c r="N16" s="189"/>
      <c r="O16" s="191"/>
      <c r="P16" s="190"/>
      <c r="Q16" s="148"/>
      <c r="R16" s="153" t="s">
        <v>99</v>
      </c>
      <c r="S16" s="148"/>
      <c r="T16" s="189"/>
      <c r="U16" s="191"/>
      <c r="V16" s="190"/>
      <c r="W16" s="148"/>
      <c r="Y16" s="152" t="s">
        <v>50</v>
      </c>
      <c r="Z16" s="1"/>
      <c r="AA16" s="148"/>
    </row>
    <row r="17" spans="1:26" s="148" customFormat="1" ht="12" customHeight="1">
      <c r="R17" s="151"/>
      <c r="S17" s="8"/>
      <c r="T17" s="8"/>
      <c r="U17" s="8"/>
      <c r="V17" s="8"/>
      <c r="Y17" s="151"/>
    </row>
    <row r="18" spans="1:26" s="148" customFormat="1" ht="12" customHeight="1">
      <c r="D18" s="3" t="s">
        <v>57</v>
      </c>
      <c r="E18" s="193" t="s">
        <v>58</v>
      </c>
      <c r="F18" s="194"/>
      <c r="G18" s="193" t="s">
        <v>59</v>
      </c>
      <c r="H18" s="194"/>
      <c r="I18" s="193" t="s">
        <v>60</v>
      </c>
      <c r="J18" s="194"/>
      <c r="K18" s="193" t="s">
        <v>61</v>
      </c>
      <c r="L18" s="194"/>
      <c r="N18" s="3" t="s">
        <v>57</v>
      </c>
      <c r="O18" s="193" t="s">
        <v>58</v>
      </c>
      <c r="P18" s="194"/>
      <c r="Q18" s="193" t="s">
        <v>59</v>
      </c>
      <c r="R18" s="194"/>
      <c r="S18" s="8"/>
      <c r="T18" s="3" t="s">
        <v>57</v>
      </c>
      <c r="U18" s="193" t="s">
        <v>58</v>
      </c>
      <c r="V18" s="194"/>
      <c r="W18" s="193" t="s">
        <v>59</v>
      </c>
      <c r="X18" s="194"/>
      <c r="Y18" s="151"/>
    </row>
    <row r="19" spans="1:26" s="148" customFormat="1" ht="12" customHeight="1">
      <c r="D19" s="3" t="s">
        <v>51</v>
      </c>
      <c r="E19" s="193" t="s">
        <v>52</v>
      </c>
      <c r="F19" s="194"/>
      <c r="G19" s="193" t="s">
        <v>53</v>
      </c>
      <c r="H19" s="194"/>
      <c r="I19" s="193" t="s">
        <v>54</v>
      </c>
      <c r="J19" s="194"/>
      <c r="K19" s="193" t="s">
        <v>55</v>
      </c>
      <c r="L19" s="194"/>
      <c r="N19" s="3" t="s">
        <v>51</v>
      </c>
      <c r="O19" s="193" t="s">
        <v>52</v>
      </c>
      <c r="P19" s="194"/>
      <c r="Q19" s="193" t="s">
        <v>53</v>
      </c>
      <c r="R19" s="194"/>
      <c r="S19" s="8"/>
      <c r="T19" s="3" t="s">
        <v>62</v>
      </c>
      <c r="U19" s="193" t="s">
        <v>55</v>
      </c>
      <c r="V19" s="194"/>
      <c r="W19" s="193" t="s">
        <v>54</v>
      </c>
      <c r="X19" s="194"/>
      <c r="Y19" s="151"/>
    </row>
    <row r="20" spans="1:26" s="148" customFormat="1" ht="12" customHeight="1">
      <c r="D20" s="3" t="s">
        <v>64</v>
      </c>
      <c r="E20" s="193" t="s">
        <v>65</v>
      </c>
      <c r="F20" s="194"/>
      <c r="G20" s="193" t="s">
        <v>66</v>
      </c>
      <c r="H20" s="194"/>
      <c r="I20" s="193" t="s">
        <v>67</v>
      </c>
      <c r="J20" s="194"/>
      <c r="K20" s="193" t="s">
        <v>68</v>
      </c>
      <c r="L20" s="194"/>
      <c r="N20" s="3" t="s">
        <v>64</v>
      </c>
      <c r="O20" s="193" t="s">
        <v>67</v>
      </c>
      <c r="P20" s="194"/>
      <c r="Q20" s="193" t="s">
        <v>68</v>
      </c>
      <c r="R20" s="194"/>
      <c r="S20" s="8"/>
      <c r="T20" s="3" t="s">
        <v>69</v>
      </c>
      <c r="U20" s="193" t="s">
        <v>66</v>
      </c>
      <c r="V20" s="194"/>
      <c r="W20" s="193" t="s">
        <v>65</v>
      </c>
      <c r="X20" s="194"/>
      <c r="Y20" s="151"/>
    </row>
    <row r="21" spans="1:26" s="148" customFormat="1" ht="12" customHeight="1">
      <c r="D21" s="3" t="s">
        <v>71</v>
      </c>
      <c r="E21" s="193" t="s">
        <v>72</v>
      </c>
      <c r="F21" s="194"/>
      <c r="G21" s="193" t="s">
        <v>73</v>
      </c>
      <c r="H21" s="194"/>
      <c r="I21" s="193" t="s">
        <v>74</v>
      </c>
      <c r="J21" s="194"/>
      <c r="K21" s="193" t="s">
        <v>75</v>
      </c>
      <c r="L21" s="194"/>
      <c r="N21" s="3" t="s">
        <v>71</v>
      </c>
      <c r="O21" s="193" t="s">
        <v>76</v>
      </c>
      <c r="P21" s="194"/>
      <c r="Q21" s="193" t="s">
        <v>77</v>
      </c>
      <c r="R21" s="194"/>
      <c r="S21" s="8"/>
      <c r="T21" s="3" t="s">
        <v>78</v>
      </c>
      <c r="U21" s="193" t="s">
        <v>79</v>
      </c>
      <c r="V21" s="194"/>
      <c r="W21" s="193" t="s">
        <v>80</v>
      </c>
      <c r="X21" s="194"/>
      <c r="Y21" s="151"/>
    </row>
    <row r="22" spans="1:26" s="148" customFormat="1" ht="12" customHeight="1">
      <c r="D22" s="3" t="s">
        <v>82</v>
      </c>
      <c r="E22" s="193" t="s">
        <v>83</v>
      </c>
      <c r="F22" s="194"/>
      <c r="G22" s="193" t="s">
        <v>84</v>
      </c>
      <c r="H22" s="194"/>
      <c r="I22" s="193" t="s">
        <v>85</v>
      </c>
      <c r="J22" s="194"/>
      <c r="K22" s="193" t="s">
        <v>86</v>
      </c>
      <c r="L22" s="194"/>
      <c r="N22" s="3" t="s">
        <v>82</v>
      </c>
      <c r="O22" s="193" t="s">
        <v>87</v>
      </c>
      <c r="P22" s="194"/>
      <c r="Q22" s="193" t="s">
        <v>88</v>
      </c>
      <c r="R22" s="194"/>
      <c r="S22" s="8"/>
      <c r="T22" s="3" t="s">
        <v>89</v>
      </c>
      <c r="U22" s="193" t="s">
        <v>90</v>
      </c>
      <c r="V22" s="194"/>
      <c r="W22" s="193" t="s">
        <v>91</v>
      </c>
      <c r="X22" s="194"/>
      <c r="Y22" s="151"/>
    </row>
    <row r="23" spans="1:26" s="148" customFormat="1" ht="21.75" customHeight="1">
      <c r="D23" s="3"/>
      <c r="E23" s="183"/>
      <c r="F23" s="183"/>
      <c r="G23" s="183"/>
      <c r="H23" s="183"/>
      <c r="I23" s="183"/>
      <c r="J23" s="183"/>
      <c r="K23" s="183"/>
      <c r="L23" s="183"/>
      <c r="R23" s="151"/>
      <c r="S23" s="8"/>
      <c r="T23" s="8"/>
      <c r="U23" s="8"/>
      <c r="V23" s="8"/>
      <c r="Y23" s="151"/>
    </row>
    <row r="24" spans="1:26" s="148" customFormat="1" ht="15.75">
      <c r="D24" s="196" t="s">
        <v>33</v>
      </c>
      <c r="E24" s="196"/>
      <c r="F24" s="196"/>
      <c r="G24" s="195" t="str">
        <f>Index!$B$10</f>
        <v>Torsten A</v>
      </c>
      <c r="H24" s="206"/>
      <c r="I24" s="206"/>
      <c r="J24" s="206"/>
      <c r="K24" s="206"/>
      <c r="L24" s="206"/>
      <c r="M24" s="206"/>
      <c r="N24" s="149"/>
      <c r="O24" s="150" t="s">
        <v>103</v>
      </c>
      <c r="P24" s="150"/>
      <c r="Q24" s="150"/>
      <c r="R24" s="150"/>
      <c r="S24" s="150"/>
      <c r="T24" s="150"/>
      <c r="U24" s="195" t="str">
        <f>Index!$E$11</f>
        <v>Höör 1 </v>
      </c>
      <c r="V24" s="210"/>
      <c r="W24" s="210"/>
      <c r="X24" s="210"/>
      <c r="Y24" s="210"/>
      <c r="Z24" s="177"/>
    </row>
    <row r="25" spans="1:26" s="148" customFormat="1" ht="42.9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9"/>
      <c r="S25" s="215"/>
      <c r="T25" s="215"/>
      <c r="U25" s="215"/>
      <c r="V25" s="215"/>
      <c r="W25" s="157"/>
      <c r="X25" s="178"/>
      <c r="Y25" s="178"/>
      <c r="Z25" s="175"/>
    </row>
    <row r="26" spans="1:26" s="148" customFormat="1" ht="26.1" customHeight="1">
      <c r="D26" s="154"/>
      <c r="E26" s="154"/>
      <c r="F26" s="154"/>
      <c r="G26" s="155"/>
      <c r="H26" s="158"/>
      <c r="I26" s="158"/>
      <c r="J26" s="158"/>
      <c r="K26" s="158"/>
      <c r="L26" s="158"/>
      <c r="M26" s="158"/>
      <c r="N26" s="149"/>
      <c r="O26" s="150"/>
      <c r="P26" s="150"/>
      <c r="Q26" s="150"/>
      <c r="R26" s="150"/>
      <c r="S26" s="150"/>
      <c r="T26" s="150"/>
      <c r="U26" s="155"/>
      <c r="V26" s="182"/>
      <c r="W26" s="182"/>
      <c r="X26" s="182"/>
      <c r="Y26" s="182"/>
      <c r="Z26" s="154"/>
    </row>
    <row r="27" spans="1:26" ht="23.25">
      <c r="D27" s="6" t="s">
        <v>41</v>
      </c>
      <c r="N27" s="195"/>
      <c r="O27" s="196"/>
      <c r="P27" s="196"/>
      <c r="Q27" s="196"/>
      <c r="R27" s="196"/>
      <c r="S27" s="196"/>
      <c r="T27" s="5" t="s">
        <v>42</v>
      </c>
      <c r="V27" s="5"/>
    </row>
    <row r="28" spans="1:26" ht="5.0999999999999996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D29" s="192" t="s">
        <v>43</v>
      </c>
      <c r="E29" s="192"/>
      <c r="F29" s="192"/>
      <c r="G29" s="10" t="str">
        <f>Index!$E$3</f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.0999999999999996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D31" s="192" t="s">
        <v>44</v>
      </c>
      <c r="E31" s="192"/>
      <c r="F31" s="192"/>
      <c r="G31" s="195" t="str">
        <f>Index!$E$2</f>
        <v>Perstorp 1</v>
      </c>
      <c r="H31" s="196"/>
      <c r="I31" s="196"/>
      <c r="J31" s="196"/>
      <c r="K31" s="196"/>
      <c r="L31" s="196"/>
      <c r="M31" s="196"/>
      <c r="N31" s="7"/>
      <c r="O31" s="192" t="s">
        <v>45</v>
      </c>
      <c r="P31" s="192"/>
      <c r="Q31" s="11">
        <v>2</v>
      </c>
      <c r="R31" s="7"/>
      <c r="S31" s="192" t="s">
        <v>46</v>
      </c>
      <c r="T31" s="192"/>
      <c r="U31" s="203">
        <f>Index!$E$5</f>
        <v>42618.583333333336</v>
      </c>
      <c r="V31" s="203"/>
      <c r="W31" s="203"/>
      <c r="X31" s="204"/>
      <c r="Y31" s="7" t="s">
        <v>47</v>
      </c>
      <c r="Z31" s="10">
        <f>Index!$E$4</f>
        <v>2</v>
      </c>
    </row>
    <row r="32" spans="1:26" ht="5.0999999999999996" customHeight="1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7" ht="15.75">
      <c r="D33" s="192" t="s">
        <v>5</v>
      </c>
      <c r="E33" s="192"/>
      <c r="F33" s="192"/>
      <c r="G33" s="187" t="str">
        <f>Index!$B$4</f>
        <v>Lars K</v>
      </c>
      <c r="H33" s="188"/>
      <c r="I33" s="188"/>
      <c r="J33" s="188"/>
      <c r="K33" s="188"/>
      <c r="L33" s="188"/>
      <c r="M33" s="188"/>
      <c r="N33" s="7"/>
      <c r="O33" s="192" t="s">
        <v>48</v>
      </c>
      <c r="P33" s="192"/>
      <c r="Q33" s="192"/>
      <c r="R33" s="187" t="str">
        <f>Index!$B$5</f>
        <v>Yngve H</v>
      </c>
      <c r="S33" s="188"/>
      <c r="T33" s="188"/>
      <c r="U33" s="188"/>
      <c r="V33" s="188"/>
      <c r="W33" s="188"/>
      <c r="X33" s="188"/>
      <c r="Y33" s="7"/>
      <c r="Z33" s="7"/>
    </row>
    <row r="34" spans="2:27" ht="11.25" customHeight="1">
      <c r="D34" s="176"/>
      <c r="E34" s="176"/>
      <c r="F34" s="176"/>
      <c r="G34" s="155"/>
      <c r="H34" s="154"/>
      <c r="I34" s="154"/>
      <c r="J34" s="154"/>
      <c r="K34" s="154"/>
      <c r="L34" s="154"/>
      <c r="M34" s="154"/>
      <c r="N34" s="7"/>
      <c r="O34" s="176"/>
      <c r="P34" s="176"/>
      <c r="Q34" s="176"/>
      <c r="R34" s="155"/>
      <c r="S34" s="154"/>
      <c r="T34" s="154"/>
      <c r="U34" s="154"/>
      <c r="V34" s="154"/>
      <c r="W34" s="154"/>
      <c r="X34" s="154"/>
      <c r="Y34" s="7"/>
      <c r="Z34" s="7"/>
    </row>
    <row r="35" spans="2:27" ht="20.100000000000001" customHeight="1">
      <c r="D35" s="7"/>
      <c r="E35" s="7"/>
      <c r="F35" s="7"/>
      <c r="G35" s="7"/>
      <c r="H35" s="186" t="s">
        <v>95</v>
      </c>
      <c r="I35" s="186"/>
      <c r="J35" s="186"/>
      <c r="K35" s="7"/>
      <c r="L35" s="7"/>
      <c r="M35" s="7"/>
      <c r="N35" s="186" t="s">
        <v>48</v>
      </c>
      <c r="O35" s="186"/>
      <c r="P35" s="186"/>
      <c r="Q35" s="7"/>
      <c r="R35" s="7"/>
      <c r="S35" s="7"/>
      <c r="T35" s="186" t="s">
        <v>96</v>
      </c>
      <c r="U35" s="186"/>
      <c r="V35" s="186"/>
      <c r="W35" s="7"/>
      <c r="X35" s="7"/>
      <c r="Y35" s="7"/>
      <c r="Z35" s="7"/>
    </row>
    <row r="36" spans="2:27" ht="24.95" customHeight="1">
      <c r="B36" s="160">
        <f>Index!$J$6</f>
        <v>4</v>
      </c>
      <c r="D36" s="209" t="s">
        <v>97</v>
      </c>
      <c r="E36" s="210"/>
      <c r="F36" s="210"/>
      <c r="G36" s="148"/>
      <c r="H36" s="189"/>
      <c r="I36" s="191"/>
      <c r="J36" s="190"/>
      <c r="K36" s="148"/>
      <c r="L36" s="153" t="s">
        <v>98</v>
      </c>
      <c r="M36" s="148"/>
      <c r="N36" s="189"/>
      <c r="O36" s="191"/>
      <c r="P36" s="190"/>
      <c r="Q36" s="148"/>
      <c r="R36" s="153" t="s">
        <v>99</v>
      </c>
      <c r="S36" s="148"/>
      <c r="T36" s="189"/>
      <c r="U36" s="191"/>
      <c r="V36" s="190"/>
      <c r="W36" s="148"/>
      <c r="Y36" s="152" t="s">
        <v>50</v>
      </c>
      <c r="Z36" s="1"/>
    </row>
    <row r="37" spans="2:27" ht="14.1" customHeight="1">
      <c r="B37" s="16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48"/>
      <c r="Z37" s="148"/>
      <c r="AA37" s="148"/>
    </row>
    <row r="38" spans="2:27" ht="24.95" customHeight="1">
      <c r="B38" s="160">
        <f>Index!$J$7</f>
        <v>5</v>
      </c>
      <c r="D38" s="209" t="s">
        <v>104</v>
      </c>
      <c r="E38" s="210"/>
      <c r="F38" s="210"/>
      <c r="G38" s="148"/>
      <c r="H38" s="189"/>
      <c r="I38" s="191"/>
      <c r="J38" s="190"/>
      <c r="K38" s="148"/>
      <c r="L38" s="153" t="s">
        <v>98</v>
      </c>
      <c r="M38" s="148"/>
      <c r="N38" s="189"/>
      <c r="O38" s="191"/>
      <c r="P38" s="190"/>
      <c r="Q38" s="148"/>
      <c r="R38" s="153" t="s">
        <v>99</v>
      </c>
      <c r="S38" s="148"/>
      <c r="T38" s="189"/>
      <c r="U38" s="191"/>
      <c r="V38" s="190"/>
      <c r="W38" s="148"/>
      <c r="Y38" s="152" t="s">
        <v>50</v>
      </c>
      <c r="Z38" s="1"/>
      <c r="AA38" s="148"/>
    </row>
    <row r="39" spans="2:27" ht="14.1" customHeight="1">
      <c r="B39" s="16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148"/>
      <c r="Z39" s="152"/>
      <c r="AA39" s="148"/>
    </row>
    <row r="40" spans="2:27" ht="24.95" customHeight="1">
      <c r="B40" s="160">
        <f>Index!$J$8</f>
        <v>2</v>
      </c>
      <c r="D40" s="209" t="s">
        <v>101</v>
      </c>
      <c r="E40" s="210"/>
      <c r="F40" s="210"/>
      <c r="G40" s="148"/>
      <c r="H40" s="189"/>
      <c r="I40" s="191"/>
      <c r="J40" s="190"/>
      <c r="K40" s="148"/>
      <c r="L40" s="153" t="s">
        <v>98</v>
      </c>
      <c r="M40" s="148"/>
      <c r="N40" s="189"/>
      <c r="O40" s="191"/>
      <c r="P40" s="190"/>
      <c r="Q40" s="148"/>
      <c r="R40" s="153" t="s">
        <v>99</v>
      </c>
      <c r="S40" s="148"/>
      <c r="T40" s="189"/>
      <c r="U40" s="191"/>
      <c r="V40" s="190"/>
      <c r="W40" s="148"/>
      <c r="Y40" s="152" t="s">
        <v>50</v>
      </c>
      <c r="Z40" s="1"/>
      <c r="AA40" s="148"/>
    </row>
    <row r="41" spans="2:27" s="148" customFormat="1" ht="14.1" customHeight="1">
      <c r="B41" s="162"/>
      <c r="D41" s="151"/>
      <c r="E41" s="212"/>
      <c r="F41" s="212"/>
      <c r="G41" s="212"/>
      <c r="H41" s="212"/>
      <c r="I41" s="212"/>
      <c r="J41" s="212"/>
      <c r="K41" s="212"/>
      <c r="L41" s="212"/>
      <c r="R41" s="151"/>
      <c r="S41" s="212"/>
      <c r="T41" s="212"/>
      <c r="U41" s="212"/>
      <c r="V41" s="212"/>
      <c r="W41" s="151"/>
      <c r="Y41" s="182"/>
      <c r="Z41" s="182"/>
    </row>
    <row r="42" spans="2:27" ht="24.95" customHeight="1">
      <c r="B42" s="160">
        <f>Index!$J$9</f>
        <v>7</v>
      </c>
      <c r="D42" s="209" t="s">
        <v>102</v>
      </c>
      <c r="E42" s="210"/>
      <c r="F42" s="210"/>
      <c r="G42" s="148"/>
      <c r="H42" s="189"/>
      <c r="I42" s="191"/>
      <c r="J42" s="190"/>
      <c r="K42" s="148"/>
      <c r="L42" s="153" t="s">
        <v>98</v>
      </c>
      <c r="M42" s="148"/>
      <c r="N42" s="189"/>
      <c r="O42" s="191"/>
      <c r="P42" s="190"/>
      <c r="Q42" s="148"/>
      <c r="R42" s="153" t="s">
        <v>99</v>
      </c>
      <c r="S42" s="148"/>
      <c r="T42" s="189"/>
      <c r="U42" s="191"/>
      <c r="V42" s="190"/>
      <c r="W42" s="148"/>
      <c r="Y42" s="152" t="s">
        <v>50</v>
      </c>
      <c r="Z42" s="1"/>
      <c r="AA42" s="148"/>
    </row>
    <row r="43" spans="2:27" s="148" customFormat="1" ht="12" customHeight="1">
      <c r="R43" s="151"/>
      <c r="S43" s="8"/>
      <c r="T43" s="8"/>
      <c r="U43" s="8"/>
      <c r="V43" s="8"/>
      <c r="Y43" s="151"/>
    </row>
    <row r="44" spans="2:27" s="148" customFormat="1" ht="12" customHeight="1">
      <c r="D44" s="3" t="s">
        <v>57</v>
      </c>
      <c r="E44" s="193" t="s">
        <v>58</v>
      </c>
      <c r="F44" s="194"/>
      <c r="G44" s="193" t="s">
        <v>59</v>
      </c>
      <c r="H44" s="194"/>
      <c r="I44" s="193" t="s">
        <v>60</v>
      </c>
      <c r="J44" s="194"/>
      <c r="K44" s="193" t="s">
        <v>61</v>
      </c>
      <c r="L44" s="194"/>
      <c r="N44" s="3" t="s">
        <v>57</v>
      </c>
      <c r="O44" s="193" t="s">
        <v>58</v>
      </c>
      <c r="P44" s="194"/>
      <c r="Q44" s="193" t="s">
        <v>59</v>
      </c>
      <c r="R44" s="194"/>
      <c r="S44" s="8"/>
      <c r="T44" s="3" t="s">
        <v>57</v>
      </c>
      <c r="U44" s="193" t="s">
        <v>58</v>
      </c>
      <c r="V44" s="194"/>
      <c r="W44" s="193" t="s">
        <v>59</v>
      </c>
      <c r="X44" s="194"/>
      <c r="Y44" s="151"/>
    </row>
    <row r="45" spans="2:27" s="148" customFormat="1" ht="12" customHeight="1">
      <c r="D45" s="3" t="s">
        <v>51</v>
      </c>
      <c r="E45" s="193" t="s">
        <v>52</v>
      </c>
      <c r="F45" s="194"/>
      <c r="G45" s="193" t="s">
        <v>53</v>
      </c>
      <c r="H45" s="194"/>
      <c r="I45" s="193" t="s">
        <v>54</v>
      </c>
      <c r="J45" s="194"/>
      <c r="K45" s="193" t="s">
        <v>55</v>
      </c>
      <c r="L45" s="194"/>
      <c r="N45" s="3" t="s">
        <v>51</v>
      </c>
      <c r="O45" s="193" t="s">
        <v>52</v>
      </c>
      <c r="P45" s="194"/>
      <c r="Q45" s="193" t="s">
        <v>53</v>
      </c>
      <c r="R45" s="194"/>
      <c r="S45" s="8"/>
      <c r="T45" s="3" t="s">
        <v>62</v>
      </c>
      <c r="U45" s="193" t="s">
        <v>55</v>
      </c>
      <c r="V45" s="194"/>
      <c r="W45" s="193" t="s">
        <v>54</v>
      </c>
      <c r="X45" s="194"/>
      <c r="Y45" s="151"/>
    </row>
    <row r="46" spans="2:27" s="148" customFormat="1" ht="12" customHeight="1">
      <c r="D46" s="3" t="s">
        <v>64</v>
      </c>
      <c r="E46" s="193" t="s">
        <v>65</v>
      </c>
      <c r="F46" s="194"/>
      <c r="G46" s="193" t="s">
        <v>66</v>
      </c>
      <c r="H46" s="194"/>
      <c r="I46" s="193" t="s">
        <v>67</v>
      </c>
      <c r="J46" s="194"/>
      <c r="K46" s="193" t="s">
        <v>68</v>
      </c>
      <c r="L46" s="194"/>
      <c r="N46" s="3" t="s">
        <v>64</v>
      </c>
      <c r="O46" s="193" t="s">
        <v>67</v>
      </c>
      <c r="P46" s="194"/>
      <c r="Q46" s="193" t="s">
        <v>68</v>
      </c>
      <c r="R46" s="194"/>
      <c r="S46" s="8"/>
      <c r="T46" s="3" t="s">
        <v>69</v>
      </c>
      <c r="U46" s="193" t="s">
        <v>66</v>
      </c>
      <c r="V46" s="194"/>
      <c r="W46" s="193" t="s">
        <v>65</v>
      </c>
      <c r="X46" s="194"/>
      <c r="Y46" s="151"/>
    </row>
    <row r="47" spans="2:27" s="148" customFormat="1" ht="12" customHeight="1">
      <c r="D47" s="3" t="s">
        <v>71</v>
      </c>
      <c r="E47" s="193" t="s">
        <v>72</v>
      </c>
      <c r="F47" s="194"/>
      <c r="G47" s="193" t="s">
        <v>73</v>
      </c>
      <c r="H47" s="194"/>
      <c r="I47" s="193" t="s">
        <v>74</v>
      </c>
      <c r="J47" s="194"/>
      <c r="K47" s="193" t="s">
        <v>75</v>
      </c>
      <c r="L47" s="194"/>
      <c r="N47" s="3" t="s">
        <v>71</v>
      </c>
      <c r="O47" s="193" t="s">
        <v>76</v>
      </c>
      <c r="P47" s="194"/>
      <c r="Q47" s="193" t="s">
        <v>77</v>
      </c>
      <c r="R47" s="194"/>
      <c r="S47" s="8"/>
      <c r="T47" s="3" t="s">
        <v>78</v>
      </c>
      <c r="U47" s="193" t="s">
        <v>79</v>
      </c>
      <c r="V47" s="194"/>
      <c r="W47" s="193" t="s">
        <v>80</v>
      </c>
      <c r="X47" s="194"/>
      <c r="Y47" s="151"/>
    </row>
    <row r="48" spans="2:27" s="148" customFormat="1" ht="12" customHeight="1">
      <c r="D48" s="3" t="s">
        <v>82</v>
      </c>
      <c r="E48" s="193" t="s">
        <v>83</v>
      </c>
      <c r="F48" s="194"/>
      <c r="G48" s="193" t="s">
        <v>84</v>
      </c>
      <c r="H48" s="194"/>
      <c r="I48" s="193" t="s">
        <v>85</v>
      </c>
      <c r="J48" s="194"/>
      <c r="K48" s="193" t="s">
        <v>86</v>
      </c>
      <c r="L48" s="194"/>
      <c r="N48" s="3" t="s">
        <v>82</v>
      </c>
      <c r="O48" s="193" t="s">
        <v>87</v>
      </c>
      <c r="P48" s="194"/>
      <c r="Q48" s="193" t="s">
        <v>88</v>
      </c>
      <c r="R48" s="194"/>
      <c r="S48" s="8"/>
      <c r="T48" s="3" t="s">
        <v>89</v>
      </c>
      <c r="U48" s="193" t="s">
        <v>90</v>
      </c>
      <c r="V48" s="194"/>
      <c r="W48" s="193" t="s">
        <v>91</v>
      </c>
      <c r="X48" s="194"/>
      <c r="Y48" s="151"/>
    </row>
    <row r="49" spans="2:27" s="148" customFormat="1" ht="21.75" customHeight="1">
      <c r="R49" s="151"/>
      <c r="S49" s="8"/>
      <c r="T49" s="8"/>
      <c r="U49" s="8"/>
      <c r="V49" s="8"/>
      <c r="Y49" s="151"/>
    </row>
    <row r="50" spans="2:27" s="148" customFormat="1" ht="15.75">
      <c r="D50" s="196" t="s">
        <v>33</v>
      </c>
      <c r="E50" s="196"/>
      <c r="F50" s="196"/>
      <c r="G50" s="195" t="str">
        <f>Index!$B$10</f>
        <v>Torsten A</v>
      </c>
      <c r="H50" s="206"/>
      <c r="I50" s="206"/>
      <c r="J50" s="206"/>
      <c r="K50" s="206"/>
      <c r="L50" s="206"/>
      <c r="M50" s="206"/>
      <c r="N50" s="149"/>
      <c r="O50" s="150" t="s">
        <v>103</v>
      </c>
      <c r="P50" s="150"/>
      <c r="Q50" s="150"/>
      <c r="R50" s="150"/>
      <c r="S50" s="150"/>
      <c r="T50" s="150"/>
      <c r="U50" s="195" t="str">
        <f>Index!$E$11</f>
        <v>Höör 1 </v>
      </c>
      <c r="V50" s="210"/>
      <c r="W50" s="210"/>
      <c r="X50" s="210"/>
      <c r="Y50" s="210"/>
      <c r="Z50" s="177"/>
    </row>
    <row r="51" spans="2:27" ht="23.25">
      <c r="D51" s="6" t="s">
        <v>41</v>
      </c>
      <c r="N51" s="195"/>
      <c r="O51" s="196"/>
      <c r="P51" s="196"/>
      <c r="Q51" s="196"/>
      <c r="R51" s="196"/>
      <c r="S51" s="196"/>
      <c r="T51" s="5" t="s">
        <v>42</v>
      </c>
      <c r="V51" s="5"/>
    </row>
    <row r="52" spans="2:27" ht="5.0999999999999996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7" ht="15.75">
      <c r="D53" s="192" t="s">
        <v>43</v>
      </c>
      <c r="E53" s="192"/>
      <c r="F53" s="192"/>
      <c r="G53" s="10" t="str">
        <f>Index!$E$3</f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7" ht="5.0999999999999996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7" ht="15.75">
      <c r="D55" s="192" t="s">
        <v>44</v>
      </c>
      <c r="E55" s="192"/>
      <c r="F55" s="192"/>
      <c r="G55" s="195" t="str">
        <f>Index!$E$2</f>
        <v>Perstorp 1</v>
      </c>
      <c r="H55" s="196"/>
      <c r="I55" s="196"/>
      <c r="J55" s="196"/>
      <c r="K55" s="196"/>
      <c r="L55" s="196"/>
      <c r="M55" s="196"/>
      <c r="N55" s="7"/>
      <c r="O55" s="192" t="s">
        <v>45</v>
      </c>
      <c r="P55" s="192"/>
      <c r="Q55" s="11">
        <v>3</v>
      </c>
      <c r="R55" s="7"/>
      <c r="S55" s="192" t="s">
        <v>46</v>
      </c>
      <c r="T55" s="192"/>
      <c r="U55" s="203">
        <f>Index!$E$5</f>
        <v>42618.583333333336</v>
      </c>
      <c r="V55" s="203"/>
      <c r="W55" s="203"/>
      <c r="X55" s="204"/>
      <c r="Y55" s="7" t="s">
        <v>47</v>
      </c>
      <c r="Z55" s="10">
        <f>Index!$E$4</f>
        <v>2</v>
      </c>
    </row>
    <row r="56" spans="2:27" ht="5.0999999999999996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7" ht="15.75">
      <c r="D57" s="192" t="s">
        <v>5</v>
      </c>
      <c r="E57" s="192"/>
      <c r="F57" s="192"/>
      <c r="G57" s="187" t="str">
        <f>Index!$B$6</f>
        <v>Thure K</v>
      </c>
      <c r="H57" s="188"/>
      <c r="I57" s="188"/>
      <c r="J57" s="188"/>
      <c r="K57" s="188"/>
      <c r="L57" s="188"/>
      <c r="M57" s="188"/>
      <c r="N57" s="7"/>
      <c r="O57" s="192" t="s">
        <v>48</v>
      </c>
      <c r="P57" s="192"/>
      <c r="Q57" s="192"/>
      <c r="R57" s="187" t="str">
        <f>Index!$B$7</f>
        <v>Per-Ove J.</v>
      </c>
      <c r="S57" s="188"/>
      <c r="T57" s="188"/>
      <c r="U57" s="188"/>
      <c r="V57" s="188"/>
      <c r="W57" s="188"/>
      <c r="X57" s="188"/>
      <c r="Y57" s="7"/>
      <c r="Z57" s="7"/>
    </row>
    <row r="58" spans="2:27" ht="11.25" customHeight="1">
      <c r="D58" s="176"/>
      <c r="E58" s="176"/>
      <c r="F58" s="176"/>
      <c r="G58" s="155"/>
      <c r="H58" s="154"/>
      <c r="I58" s="154"/>
      <c r="J58" s="154"/>
      <c r="K58" s="154"/>
      <c r="L58" s="154"/>
      <c r="M58" s="154"/>
      <c r="N58" s="7"/>
      <c r="O58" s="176"/>
      <c r="P58" s="176"/>
      <c r="Q58" s="176"/>
      <c r="R58" s="155"/>
      <c r="S58" s="154"/>
      <c r="T58" s="154"/>
      <c r="U58" s="154"/>
      <c r="V58" s="154"/>
      <c r="W58" s="154"/>
      <c r="X58" s="154"/>
      <c r="Y58" s="7"/>
      <c r="Z58" s="7"/>
    </row>
    <row r="59" spans="2:27" ht="20.100000000000001" customHeight="1">
      <c r="D59" s="7"/>
      <c r="E59" s="7"/>
      <c r="F59" s="7"/>
      <c r="G59" s="7"/>
      <c r="H59" s="186" t="s">
        <v>95</v>
      </c>
      <c r="I59" s="186"/>
      <c r="J59" s="186"/>
      <c r="K59" s="7"/>
      <c r="L59" s="7"/>
      <c r="M59" s="7"/>
      <c r="N59" s="186" t="s">
        <v>48</v>
      </c>
      <c r="O59" s="186"/>
      <c r="P59" s="186"/>
      <c r="Q59" s="7"/>
      <c r="R59" s="7"/>
      <c r="S59" s="7"/>
      <c r="T59" s="186" t="s">
        <v>96</v>
      </c>
      <c r="U59" s="186"/>
      <c r="V59" s="186"/>
      <c r="W59" s="7"/>
      <c r="X59" s="7"/>
      <c r="Y59" s="7"/>
      <c r="Z59" s="7"/>
    </row>
    <row r="60" spans="2:27" ht="24.95" customHeight="1">
      <c r="B60" s="160">
        <f>Index!$J$10</f>
        <v>6</v>
      </c>
      <c r="D60" s="209" t="s">
        <v>97</v>
      </c>
      <c r="E60" s="210"/>
      <c r="F60" s="210"/>
      <c r="G60" s="148"/>
      <c r="H60" s="189"/>
      <c r="I60" s="191"/>
      <c r="J60" s="190"/>
      <c r="K60" s="148"/>
      <c r="L60" s="153" t="s">
        <v>98</v>
      </c>
      <c r="M60" s="148"/>
      <c r="N60" s="189"/>
      <c r="O60" s="191"/>
      <c r="P60" s="190"/>
      <c r="Q60" s="148"/>
      <c r="R60" s="153" t="s">
        <v>99</v>
      </c>
      <c r="S60" s="148"/>
      <c r="T60" s="189"/>
      <c r="U60" s="191"/>
      <c r="V60" s="190"/>
      <c r="W60" s="148"/>
      <c r="Y60" s="152" t="s">
        <v>50</v>
      </c>
      <c r="Z60" s="1"/>
    </row>
    <row r="61" spans="2:27" ht="14.1" customHeight="1">
      <c r="B61" s="16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148"/>
      <c r="Z61" s="148"/>
      <c r="AA61" s="148"/>
    </row>
    <row r="62" spans="2:27" ht="24.95" customHeight="1">
      <c r="B62" s="160">
        <f>Index!$J$11</f>
        <v>3</v>
      </c>
      <c r="D62" s="209" t="s">
        <v>104</v>
      </c>
      <c r="E62" s="210"/>
      <c r="F62" s="210"/>
      <c r="G62" s="148"/>
      <c r="H62" s="189"/>
      <c r="I62" s="191"/>
      <c r="J62" s="190"/>
      <c r="K62" s="148"/>
      <c r="L62" s="153" t="s">
        <v>98</v>
      </c>
      <c r="M62" s="148"/>
      <c r="N62" s="189"/>
      <c r="O62" s="191"/>
      <c r="P62" s="190"/>
      <c r="Q62" s="148"/>
      <c r="R62" s="153" t="s">
        <v>99</v>
      </c>
      <c r="S62" s="148"/>
      <c r="T62" s="189"/>
      <c r="U62" s="191"/>
      <c r="V62" s="190"/>
      <c r="W62" s="148"/>
      <c r="Y62" s="152" t="s">
        <v>50</v>
      </c>
      <c r="Z62" s="1"/>
      <c r="AA62" s="148"/>
    </row>
    <row r="63" spans="2:27" ht="14.1" customHeight="1">
      <c r="B63" s="16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148"/>
      <c r="Z63" s="152"/>
      <c r="AA63" s="148"/>
    </row>
    <row r="64" spans="2:27" ht="24.95" customHeight="1">
      <c r="B64" s="160">
        <f>Index!$J$12</f>
        <v>8</v>
      </c>
      <c r="D64" s="209" t="s">
        <v>101</v>
      </c>
      <c r="E64" s="210"/>
      <c r="F64" s="210"/>
      <c r="G64" s="148"/>
      <c r="H64" s="189"/>
      <c r="I64" s="191"/>
      <c r="J64" s="190"/>
      <c r="K64" s="148"/>
      <c r="L64" s="153" t="s">
        <v>98</v>
      </c>
      <c r="M64" s="148"/>
      <c r="N64" s="189"/>
      <c r="O64" s="191"/>
      <c r="P64" s="190"/>
      <c r="Q64" s="148"/>
      <c r="R64" s="153" t="s">
        <v>99</v>
      </c>
      <c r="S64" s="148"/>
      <c r="T64" s="189"/>
      <c r="U64" s="191"/>
      <c r="V64" s="190"/>
      <c r="W64" s="148"/>
      <c r="Y64" s="152" t="s">
        <v>50</v>
      </c>
      <c r="Z64" s="1"/>
      <c r="AA64" s="148"/>
    </row>
    <row r="65" spans="1:27" s="148" customFormat="1" ht="14.1" customHeight="1">
      <c r="B65" s="162"/>
      <c r="D65" s="151"/>
      <c r="E65" s="212"/>
      <c r="F65" s="212"/>
      <c r="G65" s="212"/>
      <c r="H65" s="212"/>
      <c r="I65" s="212"/>
      <c r="J65" s="212"/>
      <c r="K65" s="212"/>
      <c r="L65" s="212"/>
      <c r="R65" s="151"/>
      <c r="S65" s="212"/>
      <c r="T65" s="212"/>
      <c r="U65" s="212"/>
      <c r="V65" s="212"/>
      <c r="W65" s="151"/>
      <c r="Y65" s="182"/>
      <c r="Z65" s="182"/>
    </row>
    <row r="66" spans="1:27" ht="24.95" customHeight="1">
      <c r="B66" s="160">
        <f>Index!$J$13</f>
        <v>1</v>
      </c>
      <c r="D66" s="209" t="s">
        <v>102</v>
      </c>
      <c r="E66" s="210"/>
      <c r="F66" s="210"/>
      <c r="G66" s="148"/>
      <c r="H66" s="189"/>
      <c r="I66" s="191"/>
      <c r="J66" s="190"/>
      <c r="K66" s="148"/>
      <c r="L66" s="153" t="s">
        <v>98</v>
      </c>
      <c r="M66" s="148"/>
      <c r="N66" s="189"/>
      <c r="O66" s="191"/>
      <c r="P66" s="190"/>
      <c r="Q66" s="148"/>
      <c r="R66" s="153" t="s">
        <v>99</v>
      </c>
      <c r="S66" s="148"/>
      <c r="T66" s="189"/>
      <c r="U66" s="191"/>
      <c r="V66" s="190"/>
      <c r="W66" s="148"/>
      <c r="Y66" s="152" t="s">
        <v>50</v>
      </c>
      <c r="Z66" s="1"/>
      <c r="AA66" s="148"/>
    </row>
    <row r="67" spans="1:27" ht="12" customHeight="1">
      <c r="B67" s="6"/>
      <c r="D67" s="180"/>
      <c r="E67" s="181"/>
      <c r="F67" s="181"/>
      <c r="G67" s="148"/>
      <c r="H67" s="182"/>
      <c r="I67" s="182"/>
      <c r="J67" s="182"/>
      <c r="K67" s="148"/>
      <c r="L67" s="153"/>
      <c r="M67" s="148"/>
      <c r="N67" s="182"/>
      <c r="O67" s="182"/>
      <c r="P67" s="182"/>
      <c r="Q67" s="148"/>
      <c r="R67" s="153"/>
      <c r="S67" s="148"/>
      <c r="T67" s="182"/>
      <c r="U67" s="182"/>
      <c r="V67" s="182"/>
      <c r="W67" s="148"/>
      <c r="Y67" s="152"/>
      <c r="Z67" s="148"/>
      <c r="AA67" s="148"/>
    </row>
    <row r="68" spans="1:27" s="148" customFormat="1" ht="12" customHeight="1">
      <c r="D68" s="3" t="s">
        <v>57</v>
      </c>
      <c r="E68" s="193" t="s">
        <v>58</v>
      </c>
      <c r="F68" s="194"/>
      <c r="G68" s="193" t="s">
        <v>59</v>
      </c>
      <c r="H68" s="194"/>
      <c r="I68" s="193" t="s">
        <v>60</v>
      </c>
      <c r="J68" s="194"/>
      <c r="K68" s="193" t="s">
        <v>61</v>
      </c>
      <c r="L68" s="194"/>
      <c r="N68" s="3" t="s">
        <v>57</v>
      </c>
      <c r="O68" s="193" t="s">
        <v>58</v>
      </c>
      <c r="P68" s="194"/>
      <c r="Q68" s="193" t="s">
        <v>59</v>
      </c>
      <c r="R68" s="194"/>
      <c r="S68" s="8"/>
      <c r="T68" s="3" t="s">
        <v>57</v>
      </c>
      <c r="U68" s="193" t="s">
        <v>58</v>
      </c>
      <c r="V68" s="194"/>
      <c r="W68" s="193" t="s">
        <v>59</v>
      </c>
      <c r="X68" s="194"/>
      <c r="Y68" s="151"/>
    </row>
    <row r="69" spans="1:27" s="148" customFormat="1" ht="12" customHeight="1">
      <c r="D69" s="3" t="s">
        <v>51</v>
      </c>
      <c r="E69" s="193" t="s">
        <v>52</v>
      </c>
      <c r="F69" s="194"/>
      <c r="G69" s="193" t="s">
        <v>53</v>
      </c>
      <c r="H69" s="194"/>
      <c r="I69" s="193" t="s">
        <v>54</v>
      </c>
      <c r="J69" s="194"/>
      <c r="K69" s="193" t="s">
        <v>55</v>
      </c>
      <c r="L69" s="194"/>
      <c r="N69" s="3" t="s">
        <v>51</v>
      </c>
      <c r="O69" s="193" t="s">
        <v>52</v>
      </c>
      <c r="P69" s="194"/>
      <c r="Q69" s="193" t="s">
        <v>53</v>
      </c>
      <c r="R69" s="194"/>
      <c r="S69" s="8"/>
      <c r="T69" s="3" t="s">
        <v>62</v>
      </c>
      <c r="U69" s="193" t="s">
        <v>55</v>
      </c>
      <c r="V69" s="194"/>
      <c r="W69" s="193" t="s">
        <v>54</v>
      </c>
      <c r="X69" s="194"/>
      <c r="Y69" s="151"/>
    </row>
    <row r="70" spans="1:27" s="148" customFormat="1" ht="12" customHeight="1">
      <c r="D70" s="3" t="s">
        <v>64</v>
      </c>
      <c r="E70" s="193" t="s">
        <v>65</v>
      </c>
      <c r="F70" s="194"/>
      <c r="G70" s="193" t="s">
        <v>66</v>
      </c>
      <c r="H70" s="194"/>
      <c r="I70" s="193" t="s">
        <v>67</v>
      </c>
      <c r="J70" s="194"/>
      <c r="K70" s="193" t="s">
        <v>68</v>
      </c>
      <c r="L70" s="194"/>
      <c r="N70" s="3" t="s">
        <v>64</v>
      </c>
      <c r="O70" s="193" t="s">
        <v>67</v>
      </c>
      <c r="P70" s="194"/>
      <c r="Q70" s="193" t="s">
        <v>68</v>
      </c>
      <c r="R70" s="194"/>
      <c r="S70" s="8"/>
      <c r="T70" s="3" t="s">
        <v>69</v>
      </c>
      <c r="U70" s="193" t="s">
        <v>66</v>
      </c>
      <c r="V70" s="194"/>
      <c r="W70" s="193" t="s">
        <v>65</v>
      </c>
      <c r="X70" s="194"/>
      <c r="Y70" s="151"/>
    </row>
    <row r="71" spans="1:27" s="148" customFormat="1" ht="12" customHeight="1">
      <c r="D71" s="3" t="s">
        <v>71</v>
      </c>
      <c r="E71" s="193" t="s">
        <v>72</v>
      </c>
      <c r="F71" s="194"/>
      <c r="G71" s="193" t="s">
        <v>73</v>
      </c>
      <c r="H71" s="194"/>
      <c r="I71" s="193" t="s">
        <v>74</v>
      </c>
      <c r="J71" s="194"/>
      <c r="K71" s="193" t="s">
        <v>75</v>
      </c>
      <c r="L71" s="194"/>
      <c r="N71" s="3" t="s">
        <v>71</v>
      </c>
      <c r="O71" s="193" t="s">
        <v>76</v>
      </c>
      <c r="P71" s="194"/>
      <c r="Q71" s="193" t="s">
        <v>77</v>
      </c>
      <c r="R71" s="194"/>
      <c r="S71" s="8"/>
      <c r="T71" s="3" t="s">
        <v>78</v>
      </c>
      <c r="U71" s="193" t="s">
        <v>79</v>
      </c>
      <c r="V71" s="194"/>
      <c r="W71" s="193" t="s">
        <v>80</v>
      </c>
      <c r="X71" s="194"/>
      <c r="Y71" s="151"/>
    </row>
    <row r="72" spans="1:27" s="148" customFormat="1" ht="12" customHeight="1">
      <c r="D72" s="3" t="s">
        <v>82</v>
      </c>
      <c r="E72" s="193" t="s">
        <v>83</v>
      </c>
      <c r="F72" s="194"/>
      <c r="G72" s="193" t="s">
        <v>84</v>
      </c>
      <c r="H72" s="194"/>
      <c r="I72" s="193" t="s">
        <v>85</v>
      </c>
      <c r="J72" s="194"/>
      <c r="K72" s="193" t="s">
        <v>86</v>
      </c>
      <c r="L72" s="194"/>
      <c r="N72" s="3" t="s">
        <v>82</v>
      </c>
      <c r="O72" s="193" t="s">
        <v>87</v>
      </c>
      <c r="P72" s="194"/>
      <c r="Q72" s="193" t="s">
        <v>88</v>
      </c>
      <c r="R72" s="194"/>
      <c r="S72" s="8"/>
      <c r="T72" s="3" t="s">
        <v>89</v>
      </c>
      <c r="U72" s="193" t="s">
        <v>90</v>
      </c>
      <c r="V72" s="194"/>
      <c r="W72" s="193" t="s">
        <v>91</v>
      </c>
      <c r="X72" s="194"/>
      <c r="Y72" s="151"/>
    </row>
    <row r="73" spans="1:27" ht="21.75" customHeight="1">
      <c r="B73" s="6"/>
      <c r="D73" s="180"/>
      <c r="E73" s="181"/>
      <c r="F73" s="181"/>
      <c r="G73" s="148"/>
      <c r="H73" s="182"/>
      <c r="I73" s="182"/>
      <c r="J73" s="182"/>
      <c r="K73" s="148"/>
      <c r="L73" s="153"/>
      <c r="M73" s="148"/>
      <c r="N73" s="182"/>
      <c r="O73" s="182"/>
      <c r="P73" s="182"/>
      <c r="Q73" s="148"/>
      <c r="R73" s="153"/>
      <c r="S73" s="148"/>
      <c r="T73" s="182"/>
      <c r="U73" s="182"/>
      <c r="V73" s="182"/>
      <c r="W73" s="148"/>
      <c r="Y73" s="152"/>
      <c r="Z73" s="148"/>
      <c r="AA73" s="148"/>
    </row>
    <row r="74" spans="1:27" s="148" customFormat="1" ht="15.75">
      <c r="D74" s="196" t="s">
        <v>33</v>
      </c>
      <c r="E74" s="196"/>
      <c r="F74" s="196"/>
      <c r="G74" s="195" t="str">
        <f>Index!$B$10</f>
        <v>Torsten A</v>
      </c>
      <c r="H74" s="206"/>
      <c r="I74" s="206"/>
      <c r="J74" s="206"/>
      <c r="K74" s="206"/>
      <c r="L74" s="206"/>
      <c r="M74" s="206"/>
      <c r="N74" s="149"/>
      <c r="O74" s="150" t="s">
        <v>103</v>
      </c>
      <c r="P74" s="150"/>
      <c r="Q74" s="150"/>
      <c r="R74" s="150"/>
      <c r="S74" s="150"/>
      <c r="T74" s="150"/>
      <c r="U74" s="195" t="str">
        <f>Index!$E$11</f>
        <v>Höör 1 </v>
      </c>
      <c r="V74" s="210"/>
      <c r="W74" s="210"/>
      <c r="X74" s="210"/>
      <c r="Y74" s="210"/>
      <c r="Z74" s="177"/>
    </row>
    <row r="75" spans="1:27" s="148" customFormat="1" ht="42.9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6"/>
    </row>
    <row r="76" spans="1:27" s="148" customFormat="1" ht="26.1" customHeight="1">
      <c r="Z76" s="152"/>
    </row>
    <row r="77" spans="1:27" ht="23.25">
      <c r="D77" s="6" t="s">
        <v>41</v>
      </c>
      <c r="N77" s="213"/>
      <c r="O77" s="214"/>
      <c r="P77" s="214"/>
      <c r="Q77" s="214"/>
      <c r="R77" s="214"/>
      <c r="S77" s="214"/>
      <c r="T77" s="5" t="s">
        <v>42</v>
      </c>
      <c r="V77" s="5"/>
    </row>
    <row r="78" spans="1:27" ht="5.0999999999999996" customHeight="1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7" ht="15.75">
      <c r="D79" s="192" t="s">
        <v>43</v>
      </c>
      <c r="E79" s="192"/>
      <c r="F79" s="192"/>
      <c r="G79" s="10" t="str">
        <f>Index!$E$3</f>
        <v>1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7" ht="5.0999999999999996" customHeight="1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7" ht="15.75">
      <c r="D81" s="192" t="s">
        <v>44</v>
      </c>
      <c r="E81" s="192"/>
      <c r="F81" s="192"/>
      <c r="G81" s="195" t="str">
        <f>Index!$E$2</f>
        <v>Perstorp 1</v>
      </c>
      <c r="H81" s="196"/>
      <c r="I81" s="196"/>
      <c r="J81" s="196"/>
      <c r="K81" s="196"/>
      <c r="L81" s="196"/>
      <c r="M81" s="196"/>
      <c r="N81" s="7"/>
      <c r="O81" s="192" t="s">
        <v>45</v>
      </c>
      <c r="P81" s="192"/>
      <c r="Q81" s="11">
        <v>4</v>
      </c>
      <c r="R81" s="7"/>
      <c r="S81" s="192" t="s">
        <v>46</v>
      </c>
      <c r="T81" s="192"/>
      <c r="U81" s="203">
        <f>Index!$E$5</f>
        <v>42618.583333333336</v>
      </c>
      <c r="V81" s="203"/>
      <c r="W81" s="203"/>
      <c r="X81" s="204"/>
      <c r="Y81" s="7" t="s">
        <v>47</v>
      </c>
      <c r="Z81" s="10">
        <f>Index!$E$4</f>
        <v>2</v>
      </c>
    </row>
    <row r="82" spans="2:27" ht="5.0999999999999996" customHeight="1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7" ht="15.75">
      <c r="D83" s="192" t="s">
        <v>5</v>
      </c>
      <c r="E83" s="192"/>
      <c r="F83" s="192"/>
      <c r="G83" s="187" t="str">
        <f>Index!$B$8</f>
        <v>Karl-Uno J</v>
      </c>
      <c r="H83" s="188"/>
      <c r="I83" s="188"/>
      <c r="J83" s="188"/>
      <c r="K83" s="188"/>
      <c r="L83" s="188"/>
      <c r="M83" s="188"/>
      <c r="N83" s="7"/>
      <c r="O83" s="192" t="s">
        <v>48</v>
      </c>
      <c r="P83" s="192"/>
      <c r="Q83" s="192"/>
      <c r="R83" s="187" t="str">
        <f>Index!$B$9</f>
        <v>Yvind C.</v>
      </c>
      <c r="S83" s="188"/>
      <c r="T83" s="188"/>
      <c r="U83" s="188"/>
      <c r="V83" s="188"/>
      <c r="W83" s="188"/>
      <c r="X83" s="188"/>
      <c r="Y83" s="7"/>
      <c r="Z83" s="7"/>
    </row>
    <row r="84" spans="2:27" ht="11.25" customHeight="1">
      <c r="D84" s="176"/>
      <c r="E84" s="176"/>
      <c r="F84" s="176"/>
      <c r="G84" s="155"/>
      <c r="H84" s="154"/>
      <c r="I84" s="154"/>
      <c r="J84" s="154"/>
      <c r="K84" s="154"/>
      <c r="L84" s="154"/>
      <c r="M84" s="154"/>
      <c r="N84" s="7"/>
      <c r="O84" s="176"/>
      <c r="P84" s="176"/>
      <c r="Q84" s="176"/>
      <c r="R84" s="155"/>
      <c r="S84" s="154"/>
      <c r="T84" s="154"/>
      <c r="U84" s="154"/>
      <c r="V84" s="154"/>
      <c r="W84" s="154"/>
      <c r="X84" s="154"/>
      <c r="Y84" s="7"/>
      <c r="Z84" s="7"/>
    </row>
    <row r="85" spans="2:27" ht="20.100000000000001" customHeight="1">
      <c r="D85" s="7"/>
      <c r="E85" s="7"/>
      <c r="F85" s="7"/>
      <c r="G85" s="7"/>
      <c r="H85" s="186" t="s">
        <v>95</v>
      </c>
      <c r="I85" s="186"/>
      <c r="J85" s="186"/>
      <c r="K85" s="7"/>
      <c r="L85" s="7"/>
      <c r="M85" s="7"/>
      <c r="N85" s="186" t="s">
        <v>48</v>
      </c>
      <c r="O85" s="186"/>
      <c r="P85" s="186"/>
      <c r="Q85" s="7"/>
      <c r="R85" s="7"/>
      <c r="S85" s="7"/>
      <c r="T85" s="186" t="s">
        <v>96</v>
      </c>
      <c r="U85" s="186"/>
      <c r="V85" s="186"/>
      <c r="W85" s="7"/>
      <c r="X85" s="7"/>
      <c r="Y85" s="7"/>
      <c r="Z85" s="7"/>
    </row>
    <row r="86" spans="2:27" ht="24.95" customHeight="1">
      <c r="B86" s="163">
        <f>Index!$J$14</f>
        <v>8</v>
      </c>
      <c r="D86" s="209" t="s">
        <v>97</v>
      </c>
      <c r="E86" s="210"/>
      <c r="F86" s="210"/>
      <c r="G86" s="148"/>
      <c r="H86" s="189"/>
      <c r="I86" s="191"/>
      <c r="J86" s="190"/>
      <c r="K86" s="148"/>
      <c r="L86" s="153" t="s">
        <v>98</v>
      </c>
      <c r="M86" s="148"/>
      <c r="N86" s="189"/>
      <c r="O86" s="191"/>
      <c r="P86" s="190"/>
      <c r="Q86" s="148"/>
      <c r="R86" s="153" t="s">
        <v>99</v>
      </c>
      <c r="S86" s="148"/>
      <c r="T86" s="189"/>
      <c r="U86" s="191"/>
      <c r="V86" s="190"/>
      <c r="W86" s="148"/>
      <c r="Y86" s="152" t="s">
        <v>50</v>
      </c>
      <c r="Z86" s="1"/>
    </row>
    <row r="87" spans="2:27" ht="14.1" customHeight="1">
      <c r="B87" s="164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148"/>
      <c r="Z87" s="148"/>
      <c r="AA87" s="148"/>
    </row>
    <row r="88" spans="2:27" ht="24.95" customHeight="1">
      <c r="B88" s="163">
        <f>Index!$J$15</f>
        <v>1</v>
      </c>
      <c r="D88" s="209" t="s">
        <v>104</v>
      </c>
      <c r="E88" s="210"/>
      <c r="F88" s="210"/>
      <c r="G88" s="148"/>
      <c r="H88" s="189"/>
      <c r="I88" s="191"/>
      <c r="J88" s="190"/>
      <c r="K88" s="148"/>
      <c r="L88" s="153" t="s">
        <v>98</v>
      </c>
      <c r="M88" s="148"/>
      <c r="N88" s="189"/>
      <c r="O88" s="191"/>
      <c r="P88" s="190"/>
      <c r="Q88" s="148"/>
      <c r="R88" s="153" t="s">
        <v>99</v>
      </c>
      <c r="S88" s="148"/>
      <c r="T88" s="189"/>
      <c r="U88" s="191"/>
      <c r="V88" s="190"/>
      <c r="W88" s="148"/>
      <c r="Y88" s="152" t="s">
        <v>50</v>
      </c>
      <c r="Z88" s="1"/>
      <c r="AA88" s="148"/>
    </row>
    <row r="89" spans="2:27" ht="14.1" customHeight="1">
      <c r="B89" s="164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148"/>
      <c r="Z89" s="152"/>
      <c r="AA89" s="148"/>
    </row>
    <row r="90" spans="2:27" ht="24.95" customHeight="1">
      <c r="B90" s="163">
        <f>Index!$J$16</f>
        <v>6</v>
      </c>
      <c r="D90" s="209" t="s">
        <v>101</v>
      </c>
      <c r="E90" s="210"/>
      <c r="F90" s="210"/>
      <c r="G90" s="148"/>
      <c r="H90" s="189"/>
      <c r="I90" s="191"/>
      <c r="J90" s="190"/>
      <c r="K90" s="148"/>
      <c r="L90" s="153" t="s">
        <v>98</v>
      </c>
      <c r="M90" s="148"/>
      <c r="N90" s="189"/>
      <c r="O90" s="191"/>
      <c r="P90" s="190"/>
      <c r="Q90" s="148"/>
      <c r="R90" s="153" t="s">
        <v>99</v>
      </c>
      <c r="S90" s="148"/>
      <c r="T90" s="189"/>
      <c r="U90" s="191"/>
      <c r="V90" s="190"/>
      <c r="W90" s="148"/>
      <c r="Y90" s="152" t="s">
        <v>50</v>
      </c>
      <c r="Z90" s="1"/>
      <c r="AA90" s="148"/>
    </row>
    <row r="91" spans="2:27" s="148" customFormat="1" ht="14.1" customHeight="1">
      <c r="B91" s="8"/>
      <c r="D91" s="151"/>
      <c r="E91" s="212"/>
      <c r="F91" s="212"/>
      <c r="G91" s="212"/>
      <c r="H91" s="212"/>
      <c r="I91" s="212"/>
      <c r="J91" s="212"/>
      <c r="K91" s="212"/>
      <c r="L91" s="212"/>
      <c r="R91" s="151"/>
      <c r="S91" s="212"/>
      <c r="T91" s="212"/>
      <c r="U91" s="212"/>
      <c r="V91" s="212"/>
      <c r="W91" s="151"/>
      <c r="Y91" s="182"/>
      <c r="Z91" s="182"/>
    </row>
    <row r="92" spans="2:27" ht="24.95" customHeight="1">
      <c r="B92" s="163">
        <f>Index!$J$17</f>
        <v>3</v>
      </c>
      <c r="D92" s="209" t="s">
        <v>102</v>
      </c>
      <c r="E92" s="210"/>
      <c r="F92" s="210"/>
      <c r="G92" s="148"/>
      <c r="H92" s="189"/>
      <c r="I92" s="191"/>
      <c r="J92" s="190"/>
      <c r="K92" s="148"/>
      <c r="L92" s="153" t="s">
        <v>98</v>
      </c>
      <c r="M92" s="148"/>
      <c r="N92" s="189"/>
      <c r="O92" s="191"/>
      <c r="P92" s="190"/>
      <c r="Q92" s="148"/>
      <c r="R92" s="153" t="s">
        <v>99</v>
      </c>
      <c r="S92" s="148"/>
      <c r="T92" s="189"/>
      <c r="U92" s="191"/>
      <c r="V92" s="190"/>
      <c r="W92" s="148"/>
      <c r="Y92" s="152" t="s">
        <v>50</v>
      </c>
      <c r="Z92" s="1"/>
      <c r="AA92" s="148"/>
    </row>
    <row r="93" spans="2:27" ht="12" customHeight="1">
      <c r="B93" s="6"/>
      <c r="D93" s="180"/>
      <c r="E93" s="181"/>
      <c r="F93" s="181"/>
      <c r="G93" s="148"/>
      <c r="H93" s="182"/>
      <c r="I93" s="182"/>
      <c r="J93" s="182"/>
      <c r="K93" s="148"/>
      <c r="L93" s="153"/>
      <c r="M93" s="148"/>
      <c r="N93" s="182"/>
      <c r="O93" s="182"/>
      <c r="P93" s="182"/>
      <c r="Q93" s="148"/>
      <c r="R93" s="153"/>
      <c r="S93" s="148"/>
      <c r="T93" s="182"/>
      <c r="U93" s="182"/>
      <c r="V93" s="182"/>
      <c r="W93" s="148"/>
      <c r="Y93" s="152"/>
      <c r="Z93" s="148"/>
      <c r="AA93" s="148"/>
    </row>
    <row r="94" spans="2:27" s="148" customFormat="1" ht="12" customHeight="1">
      <c r="D94" s="3" t="s">
        <v>57</v>
      </c>
      <c r="E94" s="193" t="s">
        <v>58</v>
      </c>
      <c r="F94" s="194"/>
      <c r="G94" s="193" t="s">
        <v>59</v>
      </c>
      <c r="H94" s="194"/>
      <c r="I94" s="193" t="s">
        <v>60</v>
      </c>
      <c r="J94" s="194"/>
      <c r="K94" s="193" t="s">
        <v>61</v>
      </c>
      <c r="L94" s="194"/>
      <c r="N94" s="3" t="s">
        <v>57</v>
      </c>
      <c r="O94" s="193" t="s">
        <v>58</v>
      </c>
      <c r="P94" s="194"/>
      <c r="Q94" s="193" t="s">
        <v>59</v>
      </c>
      <c r="R94" s="194"/>
      <c r="S94" s="8"/>
      <c r="T94" s="3" t="s">
        <v>57</v>
      </c>
      <c r="U94" s="193" t="s">
        <v>58</v>
      </c>
      <c r="V94" s="194"/>
      <c r="W94" s="193" t="s">
        <v>59</v>
      </c>
      <c r="X94" s="194"/>
      <c r="Y94" s="151"/>
    </row>
    <row r="95" spans="2:27" s="148" customFormat="1" ht="12" customHeight="1">
      <c r="D95" s="3" t="s">
        <v>51</v>
      </c>
      <c r="E95" s="193" t="s">
        <v>52</v>
      </c>
      <c r="F95" s="194"/>
      <c r="G95" s="193" t="s">
        <v>53</v>
      </c>
      <c r="H95" s="194"/>
      <c r="I95" s="193" t="s">
        <v>54</v>
      </c>
      <c r="J95" s="194"/>
      <c r="K95" s="193" t="s">
        <v>55</v>
      </c>
      <c r="L95" s="194"/>
      <c r="N95" s="3" t="s">
        <v>51</v>
      </c>
      <c r="O95" s="193" t="s">
        <v>52</v>
      </c>
      <c r="P95" s="194"/>
      <c r="Q95" s="193" t="s">
        <v>53</v>
      </c>
      <c r="R95" s="194"/>
      <c r="S95" s="8"/>
      <c r="T95" s="3" t="s">
        <v>62</v>
      </c>
      <c r="U95" s="193" t="s">
        <v>55</v>
      </c>
      <c r="V95" s="194"/>
      <c r="W95" s="193" t="s">
        <v>54</v>
      </c>
      <c r="X95" s="194"/>
      <c r="Y95" s="151"/>
    </row>
    <row r="96" spans="2:27" s="148" customFormat="1" ht="12" customHeight="1">
      <c r="D96" s="3" t="s">
        <v>64</v>
      </c>
      <c r="E96" s="193" t="s">
        <v>65</v>
      </c>
      <c r="F96" s="194"/>
      <c r="G96" s="193" t="s">
        <v>66</v>
      </c>
      <c r="H96" s="194"/>
      <c r="I96" s="193" t="s">
        <v>67</v>
      </c>
      <c r="J96" s="194"/>
      <c r="K96" s="193" t="s">
        <v>68</v>
      </c>
      <c r="L96" s="194"/>
      <c r="N96" s="3" t="s">
        <v>64</v>
      </c>
      <c r="O96" s="193" t="s">
        <v>67</v>
      </c>
      <c r="P96" s="194"/>
      <c r="Q96" s="193" t="s">
        <v>68</v>
      </c>
      <c r="R96" s="194"/>
      <c r="S96" s="8"/>
      <c r="T96" s="3" t="s">
        <v>69</v>
      </c>
      <c r="U96" s="193" t="s">
        <v>66</v>
      </c>
      <c r="V96" s="194"/>
      <c r="W96" s="193" t="s">
        <v>65</v>
      </c>
      <c r="X96" s="194"/>
      <c r="Y96" s="151"/>
    </row>
    <row r="97" spans="1:29" s="148" customFormat="1" ht="12" customHeight="1">
      <c r="D97" s="3" t="s">
        <v>71</v>
      </c>
      <c r="E97" s="193" t="s">
        <v>72</v>
      </c>
      <c r="F97" s="194"/>
      <c r="G97" s="193" t="s">
        <v>73</v>
      </c>
      <c r="H97" s="194"/>
      <c r="I97" s="193" t="s">
        <v>74</v>
      </c>
      <c r="J97" s="194"/>
      <c r="K97" s="193" t="s">
        <v>75</v>
      </c>
      <c r="L97" s="194"/>
      <c r="N97" s="3" t="s">
        <v>71</v>
      </c>
      <c r="O97" s="193" t="s">
        <v>76</v>
      </c>
      <c r="P97" s="194"/>
      <c r="Q97" s="193" t="s">
        <v>77</v>
      </c>
      <c r="R97" s="194"/>
      <c r="S97" s="8"/>
      <c r="T97" s="3" t="s">
        <v>78</v>
      </c>
      <c r="U97" s="193" t="s">
        <v>79</v>
      </c>
      <c r="V97" s="194"/>
      <c r="W97" s="193" t="s">
        <v>80</v>
      </c>
      <c r="X97" s="194"/>
      <c r="Y97" s="151"/>
    </row>
    <row r="98" spans="1:29" s="148" customFormat="1" ht="12" customHeight="1">
      <c r="D98" s="3" t="s">
        <v>82</v>
      </c>
      <c r="E98" s="193" t="s">
        <v>83</v>
      </c>
      <c r="F98" s="194"/>
      <c r="G98" s="193" t="s">
        <v>84</v>
      </c>
      <c r="H98" s="194"/>
      <c r="I98" s="193" t="s">
        <v>85</v>
      </c>
      <c r="J98" s="194"/>
      <c r="K98" s="193" t="s">
        <v>86</v>
      </c>
      <c r="L98" s="194"/>
      <c r="N98" s="3" t="s">
        <v>82</v>
      </c>
      <c r="O98" s="193" t="s">
        <v>87</v>
      </c>
      <c r="P98" s="194"/>
      <c r="Q98" s="193" t="s">
        <v>88</v>
      </c>
      <c r="R98" s="194"/>
      <c r="S98" s="8"/>
      <c r="T98" s="3" t="s">
        <v>89</v>
      </c>
      <c r="U98" s="193" t="s">
        <v>90</v>
      </c>
      <c r="V98" s="194"/>
      <c r="W98" s="193" t="s">
        <v>91</v>
      </c>
      <c r="X98" s="194"/>
      <c r="Y98" s="151"/>
    </row>
    <row r="99" spans="1:29" s="148" customFormat="1" ht="21.75" customHeight="1">
      <c r="R99" s="151"/>
      <c r="S99" s="8"/>
      <c r="T99" s="8"/>
      <c r="U99" s="8"/>
      <c r="V99" s="8"/>
      <c r="Y99" s="151"/>
    </row>
    <row r="100" spans="1:29" s="148" customFormat="1" ht="15.75">
      <c r="D100" s="196" t="s">
        <v>33</v>
      </c>
      <c r="E100" s="196"/>
      <c r="F100" s="196"/>
      <c r="G100" s="195" t="str">
        <f>Index!$B$10</f>
        <v>Torsten A</v>
      </c>
      <c r="H100" s="206"/>
      <c r="I100" s="206"/>
      <c r="J100" s="206"/>
      <c r="K100" s="206"/>
      <c r="L100" s="206"/>
      <c r="M100" s="206"/>
      <c r="N100" s="149"/>
      <c r="O100" s="150" t="s">
        <v>103</v>
      </c>
      <c r="P100" s="150"/>
      <c r="Q100" s="150"/>
      <c r="R100" s="150"/>
      <c r="S100" s="150"/>
      <c r="T100" s="150"/>
      <c r="U100" s="195" t="str">
        <f>Index!$E$11</f>
        <v>Höör 1 </v>
      </c>
      <c r="V100" s="210"/>
      <c r="W100" s="210"/>
      <c r="X100" s="210"/>
      <c r="Y100" s="210"/>
      <c r="Z100" s="177"/>
    </row>
    <row r="101" spans="1:29" s="149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148" customFormat="1" ht="21.9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148" customFormat="1" ht="21.9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148" customFormat="1" ht="21.9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148" customFormat="1" ht="21.9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148" customFormat="1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148" customFormat="1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148" customFormat="1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148" customFormat="1" ht="5.099999999999999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148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9.9499999999999993" customHeight="1"/>
    <row r="112" spans="1:29" s="7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21.95" customHeight="1"/>
    <row r="114" spans="1:29" ht="21.95" customHeight="1"/>
    <row r="115" spans="1:29" ht="21.95" customHeight="1"/>
    <row r="116" spans="1:29" ht="21.95" customHeight="1"/>
    <row r="117" spans="1:29" ht="12" customHeight="1"/>
    <row r="118" spans="1:29" ht="12" customHeight="1"/>
    <row r="119" spans="1:29" ht="12" customHeight="1"/>
    <row r="120" spans="1:29" ht="5.0999999999999996" customHeight="1"/>
    <row r="122" spans="1:29" ht="9.9499999999999993" customHeight="1"/>
    <row r="123" spans="1:29" s="7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21.95" customHeight="1"/>
    <row r="125" spans="1:29" ht="21.95" customHeight="1"/>
    <row r="126" spans="1:29" ht="21.95" customHeight="1"/>
    <row r="127" spans="1:29" ht="21.95" customHeight="1"/>
    <row r="128" spans="1:29" ht="12" customHeight="1"/>
    <row r="129" spans="1:29" ht="12" customHeight="1"/>
    <row r="130" spans="1:29" ht="12" customHeight="1"/>
    <row r="131" spans="1:29" ht="5.0999999999999996" customHeight="1"/>
    <row r="133" spans="1:29" s="7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s="9" customFormat="1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</sheetData>
  <sheetProtection password="F29D" sheet="1" objects="1" scenarios="1"/>
  <mergeCells count="398">
    <mergeCell ref="W98:X98"/>
    <mergeCell ref="U91:V91"/>
    <mergeCell ref="K95:L95"/>
    <mergeCell ref="O95:P95"/>
    <mergeCell ref="Q95:R95"/>
    <mergeCell ref="U95:V95"/>
    <mergeCell ref="W95:X95"/>
    <mergeCell ref="E96:F96"/>
    <mergeCell ref="G96:H96"/>
    <mergeCell ref="I96:J96"/>
    <mergeCell ref="K96:L96"/>
    <mergeCell ref="O96:P96"/>
    <mergeCell ref="W97:X97"/>
    <mergeCell ref="Q96:R96"/>
    <mergeCell ref="U96:V96"/>
    <mergeCell ref="W96:X96"/>
    <mergeCell ref="E97:F97"/>
    <mergeCell ref="G97:H97"/>
    <mergeCell ref="I97:J97"/>
    <mergeCell ref="K97:L97"/>
    <mergeCell ref="O97:P97"/>
    <mergeCell ref="Q97:R97"/>
    <mergeCell ref="U97:V97"/>
    <mergeCell ref="T89:U89"/>
    <mergeCell ref="U72:V72"/>
    <mergeCell ref="W72:X72"/>
    <mergeCell ref="E94:F94"/>
    <mergeCell ref="G94:H94"/>
    <mergeCell ref="I94:J94"/>
    <mergeCell ref="K94:L94"/>
    <mergeCell ref="O94:P94"/>
    <mergeCell ref="Q94:R94"/>
    <mergeCell ref="U94:V94"/>
    <mergeCell ref="W94:X94"/>
    <mergeCell ref="E72:F72"/>
    <mergeCell ref="G72:H72"/>
    <mergeCell ref="I72:J72"/>
    <mergeCell ref="K72:L72"/>
    <mergeCell ref="O72:P72"/>
    <mergeCell ref="Q72:R72"/>
    <mergeCell ref="K91:L91"/>
    <mergeCell ref="S91:T91"/>
    <mergeCell ref="V89:X89"/>
    <mergeCell ref="D87:E87"/>
    <mergeCell ref="T87:U87"/>
    <mergeCell ref="R89:S89"/>
    <mergeCell ref="F87:G87"/>
    <mergeCell ref="E71:F71"/>
    <mergeCell ref="G71:H71"/>
    <mergeCell ref="I71:J71"/>
    <mergeCell ref="K71:L71"/>
    <mergeCell ref="O71:P71"/>
    <mergeCell ref="Q71:R71"/>
    <mergeCell ref="U71:V71"/>
    <mergeCell ref="W71:X71"/>
    <mergeCell ref="D74:F74"/>
    <mergeCell ref="G74:M74"/>
    <mergeCell ref="E69:F69"/>
    <mergeCell ref="G69:H69"/>
    <mergeCell ref="I69:J69"/>
    <mergeCell ref="K69:L69"/>
    <mergeCell ref="O69:P69"/>
    <mergeCell ref="Q69:R69"/>
    <mergeCell ref="U69:V69"/>
    <mergeCell ref="W69:X69"/>
    <mergeCell ref="E70:F70"/>
    <mergeCell ref="G70:H70"/>
    <mergeCell ref="I70:J70"/>
    <mergeCell ref="K70:L70"/>
    <mergeCell ref="O70:P70"/>
    <mergeCell ref="Q70:R70"/>
    <mergeCell ref="U70:V70"/>
    <mergeCell ref="W70:X70"/>
    <mergeCell ref="E68:F68"/>
    <mergeCell ref="G68:H68"/>
    <mergeCell ref="I68:J68"/>
    <mergeCell ref="H14:J14"/>
    <mergeCell ref="T14:V14"/>
    <mergeCell ref="E15:F15"/>
    <mergeCell ref="G15:H15"/>
    <mergeCell ref="I15:J15"/>
    <mergeCell ref="K15:L15"/>
    <mergeCell ref="S15:T15"/>
    <mergeCell ref="U15:V15"/>
    <mergeCell ref="D57:F57"/>
    <mergeCell ref="U24:Y24"/>
    <mergeCell ref="E65:F65"/>
    <mergeCell ref="G65:H65"/>
    <mergeCell ref="I65:J65"/>
    <mergeCell ref="K65:L65"/>
    <mergeCell ref="S65:T65"/>
    <mergeCell ref="U65:V65"/>
    <mergeCell ref="N66:P66"/>
    <mergeCell ref="D60:F60"/>
    <mergeCell ref="K68:L68"/>
    <mergeCell ref="O68:P68"/>
    <mergeCell ref="Q68:R68"/>
    <mergeCell ref="D10:F10"/>
    <mergeCell ref="D12:F12"/>
    <mergeCell ref="D14:F14"/>
    <mergeCell ref="D16:F16"/>
    <mergeCell ref="N10:P10"/>
    <mergeCell ref="T59:V59"/>
    <mergeCell ref="R11:S11"/>
    <mergeCell ref="T11:U11"/>
    <mergeCell ref="U50:Y50"/>
    <mergeCell ref="T37:U37"/>
    <mergeCell ref="V37:X37"/>
    <mergeCell ref="R13:S13"/>
    <mergeCell ref="T13:U13"/>
    <mergeCell ref="V13:X13"/>
    <mergeCell ref="T12:V12"/>
    <mergeCell ref="R39:S39"/>
    <mergeCell ref="T39:U39"/>
    <mergeCell ref="R37:S37"/>
    <mergeCell ref="D39:E39"/>
    <mergeCell ref="F39:G39"/>
    <mergeCell ref="H39:I39"/>
    <mergeCell ref="D13:E13"/>
    <mergeCell ref="F13:G13"/>
    <mergeCell ref="H13:I13"/>
    <mergeCell ref="D64:F64"/>
    <mergeCell ref="D66:F66"/>
    <mergeCell ref="H59:J59"/>
    <mergeCell ref="N59:P59"/>
    <mergeCell ref="H66:J66"/>
    <mergeCell ref="L11:M11"/>
    <mergeCell ref="N11:O11"/>
    <mergeCell ref="P11:Q11"/>
    <mergeCell ref="D50:F50"/>
    <mergeCell ref="G50:M50"/>
    <mergeCell ref="N12:P12"/>
    <mergeCell ref="N14:P14"/>
    <mergeCell ref="J13:K13"/>
    <mergeCell ref="L13:M13"/>
    <mergeCell ref="N13:O13"/>
    <mergeCell ref="P13:Q13"/>
    <mergeCell ref="N16:P16"/>
    <mergeCell ref="H12:J12"/>
    <mergeCell ref="P39:Q39"/>
    <mergeCell ref="J37:K37"/>
    <mergeCell ref="L37:M37"/>
    <mergeCell ref="N37:O37"/>
    <mergeCell ref="P37:Q37"/>
    <mergeCell ref="D31:F31"/>
    <mergeCell ref="G31:M31"/>
    <mergeCell ref="O31:P31"/>
    <mergeCell ref="S31:T31"/>
    <mergeCell ref="U31:X31"/>
    <mergeCell ref="S25:T25"/>
    <mergeCell ref="I19:J19"/>
    <mergeCell ref="K19:L19"/>
    <mergeCell ref="Q18:R18"/>
    <mergeCell ref="G19:H19"/>
    <mergeCell ref="N27:S27"/>
    <mergeCell ref="U25:V25"/>
    <mergeCell ref="W18:X18"/>
    <mergeCell ref="W20:X20"/>
    <mergeCell ref="W21:X21"/>
    <mergeCell ref="W22:X22"/>
    <mergeCell ref="E18:F18"/>
    <mergeCell ref="G18:H18"/>
    <mergeCell ref="I18:J18"/>
    <mergeCell ref="K18:L18"/>
    <mergeCell ref="E19:F19"/>
    <mergeCell ref="D24:F24"/>
    <mergeCell ref="G24:M24"/>
    <mergeCell ref="O18:P18"/>
    <mergeCell ref="U18:V18"/>
    <mergeCell ref="O22:P22"/>
    <mergeCell ref="Q22:R22"/>
    <mergeCell ref="U21:V21"/>
    <mergeCell ref="E21:F21"/>
    <mergeCell ref="E20:F20"/>
    <mergeCell ref="E22:F22"/>
    <mergeCell ref="G22:H22"/>
    <mergeCell ref="I22:J22"/>
    <mergeCell ref="K22:L22"/>
    <mergeCell ref="U22:V22"/>
    <mergeCell ref="N1:S1"/>
    <mergeCell ref="D3:F3"/>
    <mergeCell ref="D5:F5"/>
    <mergeCell ref="G5:M5"/>
    <mergeCell ref="O5:P5"/>
    <mergeCell ref="S5:T5"/>
    <mergeCell ref="U5:X5"/>
    <mergeCell ref="D7:F7"/>
    <mergeCell ref="D29:F29"/>
    <mergeCell ref="G7:M7"/>
    <mergeCell ref="O7:Q7"/>
    <mergeCell ref="R7:X7"/>
    <mergeCell ref="H10:J10"/>
    <mergeCell ref="T10:V10"/>
    <mergeCell ref="D11:E11"/>
    <mergeCell ref="F11:G11"/>
    <mergeCell ref="H11:I11"/>
    <mergeCell ref="V11:X11"/>
    <mergeCell ref="J11:K11"/>
    <mergeCell ref="H16:J16"/>
    <mergeCell ref="T16:V16"/>
    <mergeCell ref="H9:J9"/>
    <mergeCell ref="N9:P9"/>
    <mergeCell ref="T9:V9"/>
    <mergeCell ref="D33:F33"/>
    <mergeCell ref="G33:M33"/>
    <mergeCell ref="O33:Q33"/>
    <mergeCell ref="R33:X33"/>
    <mergeCell ref="T36:V36"/>
    <mergeCell ref="D37:E37"/>
    <mergeCell ref="F37:G37"/>
    <mergeCell ref="H37:I37"/>
    <mergeCell ref="H36:J36"/>
    <mergeCell ref="T35:V35"/>
    <mergeCell ref="D36:F36"/>
    <mergeCell ref="N36:P36"/>
    <mergeCell ref="H35:J35"/>
    <mergeCell ref="N35:P35"/>
    <mergeCell ref="H86:J86"/>
    <mergeCell ref="T86:V86"/>
    <mergeCell ref="T64:V64"/>
    <mergeCell ref="P61:Q61"/>
    <mergeCell ref="R61:S61"/>
    <mergeCell ref="U81:X81"/>
    <mergeCell ref="L87:M87"/>
    <mergeCell ref="N87:O87"/>
    <mergeCell ref="P87:Q87"/>
    <mergeCell ref="R87:S87"/>
    <mergeCell ref="H63:I63"/>
    <mergeCell ref="J63:K63"/>
    <mergeCell ref="L63:M63"/>
    <mergeCell ref="N63:O63"/>
    <mergeCell ref="U68:V68"/>
    <mergeCell ref="W68:X68"/>
    <mergeCell ref="H87:I87"/>
    <mergeCell ref="J87:K87"/>
    <mergeCell ref="T85:V85"/>
    <mergeCell ref="N77:S77"/>
    <mergeCell ref="T61:U61"/>
    <mergeCell ref="U74:Y74"/>
    <mergeCell ref="U100:Y100"/>
    <mergeCell ref="D100:F100"/>
    <mergeCell ref="G100:M100"/>
    <mergeCell ref="D90:F90"/>
    <mergeCell ref="N90:P90"/>
    <mergeCell ref="N92:P92"/>
    <mergeCell ref="D92:F92"/>
    <mergeCell ref="E95:F95"/>
    <mergeCell ref="G95:H95"/>
    <mergeCell ref="I95:J95"/>
    <mergeCell ref="H90:J90"/>
    <mergeCell ref="T90:V90"/>
    <mergeCell ref="H92:J92"/>
    <mergeCell ref="T92:V92"/>
    <mergeCell ref="E91:F91"/>
    <mergeCell ref="G91:H91"/>
    <mergeCell ref="I91:J91"/>
    <mergeCell ref="E98:F98"/>
    <mergeCell ref="G98:H98"/>
    <mergeCell ref="I98:J98"/>
    <mergeCell ref="K98:L98"/>
    <mergeCell ref="O98:P98"/>
    <mergeCell ref="Q98:R98"/>
    <mergeCell ref="U98:V98"/>
    <mergeCell ref="D61:E61"/>
    <mergeCell ref="F61:G61"/>
    <mergeCell ref="H61:I61"/>
    <mergeCell ref="J61:K61"/>
    <mergeCell ref="L61:M61"/>
    <mergeCell ref="N61:O61"/>
    <mergeCell ref="P63:Q63"/>
    <mergeCell ref="N60:P60"/>
    <mergeCell ref="V61:X61"/>
    <mergeCell ref="H62:J62"/>
    <mergeCell ref="T62:V62"/>
    <mergeCell ref="V63:X63"/>
    <mergeCell ref="D63:E63"/>
    <mergeCell ref="F63:G63"/>
    <mergeCell ref="D62:F62"/>
    <mergeCell ref="D79:F79"/>
    <mergeCell ref="D81:F81"/>
    <mergeCell ref="G81:M81"/>
    <mergeCell ref="O81:P81"/>
    <mergeCell ref="S81:T81"/>
    <mergeCell ref="H88:J88"/>
    <mergeCell ref="N89:O89"/>
    <mergeCell ref="P89:Q89"/>
    <mergeCell ref="D86:F86"/>
    <mergeCell ref="N88:P88"/>
    <mergeCell ref="D88:F88"/>
    <mergeCell ref="H85:J85"/>
    <mergeCell ref="N85:P85"/>
    <mergeCell ref="D83:F83"/>
    <mergeCell ref="G83:M83"/>
    <mergeCell ref="O83:Q83"/>
    <mergeCell ref="R83:X83"/>
    <mergeCell ref="V87:X87"/>
    <mergeCell ref="D89:E89"/>
    <mergeCell ref="F89:G89"/>
    <mergeCell ref="H89:I89"/>
    <mergeCell ref="J89:K89"/>
    <mergeCell ref="L89:M89"/>
    <mergeCell ref="N86:P86"/>
    <mergeCell ref="T88:V88"/>
    <mergeCell ref="T38:V38"/>
    <mergeCell ref="N38:P38"/>
    <mergeCell ref="T40:V40"/>
    <mergeCell ref="U45:V45"/>
    <mergeCell ref="W45:X45"/>
    <mergeCell ref="W48:X48"/>
    <mergeCell ref="U46:V46"/>
    <mergeCell ref="W46:X46"/>
    <mergeCell ref="U47:V47"/>
    <mergeCell ref="W47:X47"/>
    <mergeCell ref="T60:V60"/>
    <mergeCell ref="R63:S63"/>
    <mergeCell ref="T63:U63"/>
    <mergeCell ref="S41:T41"/>
    <mergeCell ref="U41:V41"/>
    <mergeCell ref="O55:P55"/>
    <mergeCell ref="S55:T55"/>
    <mergeCell ref="U55:X55"/>
    <mergeCell ref="N40:P40"/>
    <mergeCell ref="N42:P42"/>
    <mergeCell ref="O48:P48"/>
    <mergeCell ref="Q48:R48"/>
    <mergeCell ref="O57:Q57"/>
    <mergeCell ref="K47:L47"/>
    <mergeCell ref="R57:X57"/>
    <mergeCell ref="N62:P62"/>
    <mergeCell ref="N64:P64"/>
    <mergeCell ref="T66:V66"/>
    <mergeCell ref="H60:J60"/>
    <mergeCell ref="H64:J64"/>
    <mergeCell ref="I41:J41"/>
    <mergeCell ref="K41:L41"/>
    <mergeCell ref="I46:J46"/>
    <mergeCell ref="G48:H48"/>
    <mergeCell ref="I48:J48"/>
    <mergeCell ref="K48:L48"/>
    <mergeCell ref="U48:V48"/>
    <mergeCell ref="H42:J42"/>
    <mergeCell ref="T42:V42"/>
    <mergeCell ref="O47:P47"/>
    <mergeCell ref="Q47:R47"/>
    <mergeCell ref="K46:L46"/>
    <mergeCell ref="O46:P46"/>
    <mergeCell ref="Q46:R46"/>
    <mergeCell ref="K44:L44"/>
    <mergeCell ref="O44:P44"/>
    <mergeCell ref="Q44:R44"/>
    <mergeCell ref="I47:J47"/>
    <mergeCell ref="H40:J40"/>
    <mergeCell ref="G44:H44"/>
    <mergeCell ref="I44:J44"/>
    <mergeCell ref="N51:S51"/>
    <mergeCell ref="O19:P19"/>
    <mergeCell ref="Q19:R19"/>
    <mergeCell ref="U19:V19"/>
    <mergeCell ref="W19:X19"/>
    <mergeCell ref="O21:P21"/>
    <mergeCell ref="Q21:R21"/>
    <mergeCell ref="U20:V20"/>
    <mergeCell ref="G21:H21"/>
    <mergeCell ref="I21:J21"/>
    <mergeCell ref="K21:L21"/>
    <mergeCell ref="G20:H20"/>
    <mergeCell ref="I20:J20"/>
    <mergeCell ref="K20:L20"/>
    <mergeCell ref="O20:P20"/>
    <mergeCell ref="Q20:R20"/>
    <mergeCell ref="W44:X44"/>
    <mergeCell ref="V39:X39"/>
    <mergeCell ref="U44:V44"/>
    <mergeCell ref="H38:J38"/>
    <mergeCell ref="D38:F38"/>
    <mergeCell ref="E45:F45"/>
    <mergeCell ref="G45:H45"/>
    <mergeCell ref="I45:J45"/>
    <mergeCell ref="K45:L45"/>
    <mergeCell ref="O45:P45"/>
    <mergeCell ref="Q45:R45"/>
    <mergeCell ref="G57:M57"/>
    <mergeCell ref="J39:K39"/>
    <mergeCell ref="L39:M39"/>
    <mergeCell ref="N39:O39"/>
    <mergeCell ref="D40:F40"/>
    <mergeCell ref="D42:F42"/>
    <mergeCell ref="E44:F44"/>
    <mergeCell ref="D53:F53"/>
    <mergeCell ref="D55:F55"/>
    <mergeCell ref="G55:M55"/>
    <mergeCell ref="E48:F48"/>
    <mergeCell ref="E46:F46"/>
    <mergeCell ref="G46:H46"/>
    <mergeCell ref="E41:F41"/>
    <mergeCell ref="G41:H41"/>
    <mergeCell ref="E47:F47"/>
    <mergeCell ref="G47:H47"/>
  </mergeCells>
  <pageMargins left="0.23622047244094491" right="0.23622047244094491" top="0.35433070866141736" bottom="0.35433070866141736" header="0" footer="0.31496062992125984"/>
  <pageSetup paperSize="9" orientation="portrait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topLeftCell="A13" workbookViewId="0">
      <selection activeCell="C29" sqref="C29:J29"/>
    </sheetView>
  </sheetViews>
  <sheetFormatPr defaultRowHeight="20.25"/>
  <cols>
    <col min="1" max="1" width="8" style="28" customWidth="1"/>
    <col min="2" max="3" width="7.7109375" style="28" customWidth="1"/>
    <col min="4" max="4" width="3.7109375" style="28" customWidth="1"/>
    <col min="5" max="5" width="5.7109375" style="28" customWidth="1"/>
    <col min="6" max="6" width="7.7109375" style="28" customWidth="1"/>
    <col min="7" max="10" width="6.7109375" style="28" customWidth="1"/>
    <col min="11" max="11" width="9.140625" style="27"/>
    <col min="12" max="12" width="25.140625" style="27" hidden="1" customWidth="1"/>
    <col min="13" max="256" width="9.140625" style="27"/>
    <col min="257" max="257" width="8" style="27" customWidth="1"/>
    <col min="258" max="259" width="7.7109375" style="27" customWidth="1"/>
    <col min="260" max="260" width="3.7109375" style="27" customWidth="1"/>
    <col min="261" max="261" width="5.7109375" style="27" customWidth="1"/>
    <col min="262" max="262" width="7.7109375" style="27" customWidth="1"/>
    <col min="263" max="266" width="6.7109375" style="27" customWidth="1"/>
    <col min="267" max="512" width="9.140625" style="27"/>
    <col min="513" max="513" width="8" style="27" customWidth="1"/>
    <col min="514" max="515" width="7.7109375" style="27" customWidth="1"/>
    <col min="516" max="516" width="3.7109375" style="27" customWidth="1"/>
    <col min="517" max="517" width="5.7109375" style="27" customWidth="1"/>
    <col min="518" max="518" width="7.7109375" style="27" customWidth="1"/>
    <col min="519" max="522" width="6.7109375" style="27" customWidth="1"/>
    <col min="523" max="768" width="9.140625" style="27"/>
    <col min="769" max="769" width="8" style="27" customWidth="1"/>
    <col min="770" max="771" width="7.7109375" style="27" customWidth="1"/>
    <col min="772" max="772" width="3.7109375" style="27" customWidth="1"/>
    <col min="773" max="773" width="5.7109375" style="27" customWidth="1"/>
    <col min="774" max="774" width="7.7109375" style="27" customWidth="1"/>
    <col min="775" max="778" width="6.7109375" style="27" customWidth="1"/>
    <col min="779" max="1024" width="9.140625" style="27"/>
    <col min="1025" max="1025" width="8" style="27" customWidth="1"/>
    <col min="1026" max="1027" width="7.7109375" style="27" customWidth="1"/>
    <col min="1028" max="1028" width="3.7109375" style="27" customWidth="1"/>
    <col min="1029" max="1029" width="5.7109375" style="27" customWidth="1"/>
    <col min="1030" max="1030" width="7.7109375" style="27" customWidth="1"/>
    <col min="1031" max="1034" width="6.7109375" style="27" customWidth="1"/>
    <col min="1035" max="1280" width="9.140625" style="27"/>
    <col min="1281" max="1281" width="8" style="27" customWidth="1"/>
    <col min="1282" max="1283" width="7.7109375" style="27" customWidth="1"/>
    <col min="1284" max="1284" width="3.7109375" style="27" customWidth="1"/>
    <col min="1285" max="1285" width="5.7109375" style="27" customWidth="1"/>
    <col min="1286" max="1286" width="7.7109375" style="27" customWidth="1"/>
    <col min="1287" max="1290" width="6.7109375" style="27" customWidth="1"/>
    <col min="1291" max="1536" width="9.140625" style="27"/>
    <col min="1537" max="1537" width="8" style="27" customWidth="1"/>
    <col min="1538" max="1539" width="7.7109375" style="27" customWidth="1"/>
    <col min="1540" max="1540" width="3.7109375" style="27" customWidth="1"/>
    <col min="1541" max="1541" width="5.7109375" style="27" customWidth="1"/>
    <col min="1542" max="1542" width="7.7109375" style="27" customWidth="1"/>
    <col min="1543" max="1546" width="6.7109375" style="27" customWidth="1"/>
    <col min="1547" max="1792" width="9.140625" style="27"/>
    <col min="1793" max="1793" width="8" style="27" customWidth="1"/>
    <col min="1794" max="1795" width="7.7109375" style="27" customWidth="1"/>
    <col min="1796" max="1796" width="3.7109375" style="27" customWidth="1"/>
    <col min="1797" max="1797" width="5.7109375" style="27" customWidth="1"/>
    <col min="1798" max="1798" width="7.7109375" style="27" customWidth="1"/>
    <col min="1799" max="1802" width="6.7109375" style="27" customWidth="1"/>
    <col min="1803" max="2048" width="9.140625" style="27"/>
    <col min="2049" max="2049" width="8" style="27" customWidth="1"/>
    <col min="2050" max="2051" width="7.7109375" style="27" customWidth="1"/>
    <col min="2052" max="2052" width="3.7109375" style="27" customWidth="1"/>
    <col min="2053" max="2053" width="5.7109375" style="27" customWidth="1"/>
    <col min="2054" max="2054" width="7.7109375" style="27" customWidth="1"/>
    <col min="2055" max="2058" width="6.7109375" style="27" customWidth="1"/>
    <col min="2059" max="2304" width="9.140625" style="27"/>
    <col min="2305" max="2305" width="8" style="27" customWidth="1"/>
    <col min="2306" max="2307" width="7.7109375" style="27" customWidth="1"/>
    <col min="2308" max="2308" width="3.7109375" style="27" customWidth="1"/>
    <col min="2309" max="2309" width="5.7109375" style="27" customWidth="1"/>
    <col min="2310" max="2310" width="7.7109375" style="27" customWidth="1"/>
    <col min="2311" max="2314" width="6.7109375" style="27" customWidth="1"/>
    <col min="2315" max="2560" width="9.140625" style="27"/>
    <col min="2561" max="2561" width="8" style="27" customWidth="1"/>
    <col min="2562" max="2563" width="7.7109375" style="27" customWidth="1"/>
    <col min="2564" max="2564" width="3.7109375" style="27" customWidth="1"/>
    <col min="2565" max="2565" width="5.7109375" style="27" customWidth="1"/>
    <col min="2566" max="2566" width="7.7109375" style="27" customWidth="1"/>
    <col min="2567" max="2570" width="6.7109375" style="27" customWidth="1"/>
    <col min="2571" max="2816" width="9.140625" style="27"/>
    <col min="2817" max="2817" width="8" style="27" customWidth="1"/>
    <col min="2818" max="2819" width="7.7109375" style="27" customWidth="1"/>
    <col min="2820" max="2820" width="3.7109375" style="27" customWidth="1"/>
    <col min="2821" max="2821" width="5.7109375" style="27" customWidth="1"/>
    <col min="2822" max="2822" width="7.7109375" style="27" customWidth="1"/>
    <col min="2823" max="2826" width="6.7109375" style="27" customWidth="1"/>
    <col min="2827" max="3072" width="9.140625" style="27"/>
    <col min="3073" max="3073" width="8" style="27" customWidth="1"/>
    <col min="3074" max="3075" width="7.7109375" style="27" customWidth="1"/>
    <col min="3076" max="3076" width="3.7109375" style="27" customWidth="1"/>
    <col min="3077" max="3077" width="5.7109375" style="27" customWidth="1"/>
    <col min="3078" max="3078" width="7.7109375" style="27" customWidth="1"/>
    <col min="3079" max="3082" width="6.7109375" style="27" customWidth="1"/>
    <col min="3083" max="3328" width="9.140625" style="27"/>
    <col min="3329" max="3329" width="8" style="27" customWidth="1"/>
    <col min="3330" max="3331" width="7.7109375" style="27" customWidth="1"/>
    <col min="3332" max="3332" width="3.7109375" style="27" customWidth="1"/>
    <col min="3333" max="3333" width="5.7109375" style="27" customWidth="1"/>
    <col min="3334" max="3334" width="7.7109375" style="27" customWidth="1"/>
    <col min="3335" max="3338" width="6.7109375" style="27" customWidth="1"/>
    <col min="3339" max="3584" width="9.140625" style="27"/>
    <col min="3585" max="3585" width="8" style="27" customWidth="1"/>
    <col min="3586" max="3587" width="7.7109375" style="27" customWidth="1"/>
    <col min="3588" max="3588" width="3.7109375" style="27" customWidth="1"/>
    <col min="3589" max="3589" width="5.7109375" style="27" customWidth="1"/>
    <col min="3590" max="3590" width="7.7109375" style="27" customWidth="1"/>
    <col min="3591" max="3594" width="6.7109375" style="27" customWidth="1"/>
    <col min="3595" max="3840" width="9.140625" style="27"/>
    <col min="3841" max="3841" width="8" style="27" customWidth="1"/>
    <col min="3842" max="3843" width="7.7109375" style="27" customWidth="1"/>
    <col min="3844" max="3844" width="3.7109375" style="27" customWidth="1"/>
    <col min="3845" max="3845" width="5.7109375" style="27" customWidth="1"/>
    <col min="3846" max="3846" width="7.7109375" style="27" customWidth="1"/>
    <col min="3847" max="3850" width="6.7109375" style="27" customWidth="1"/>
    <col min="3851" max="4096" width="9.140625" style="27"/>
    <col min="4097" max="4097" width="8" style="27" customWidth="1"/>
    <col min="4098" max="4099" width="7.7109375" style="27" customWidth="1"/>
    <col min="4100" max="4100" width="3.7109375" style="27" customWidth="1"/>
    <col min="4101" max="4101" width="5.7109375" style="27" customWidth="1"/>
    <col min="4102" max="4102" width="7.7109375" style="27" customWidth="1"/>
    <col min="4103" max="4106" width="6.7109375" style="27" customWidth="1"/>
    <col min="4107" max="4352" width="9.140625" style="27"/>
    <col min="4353" max="4353" width="8" style="27" customWidth="1"/>
    <col min="4354" max="4355" width="7.7109375" style="27" customWidth="1"/>
    <col min="4356" max="4356" width="3.7109375" style="27" customWidth="1"/>
    <col min="4357" max="4357" width="5.7109375" style="27" customWidth="1"/>
    <col min="4358" max="4358" width="7.7109375" style="27" customWidth="1"/>
    <col min="4359" max="4362" width="6.7109375" style="27" customWidth="1"/>
    <col min="4363" max="4608" width="9.140625" style="27"/>
    <col min="4609" max="4609" width="8" style="27" customWidth="1"/>
    <col min="4610" max="4611" width="7.7109375" style="27" customWidth="1"/>
    <col min="4612" max="4612" width="3.7109375" style="27" customWidth="1"/>
    <col min="4613" max="4613" width="5.7109375" style="27" customWidth="1"/>
    <col min="4614" max="4614" width="7.7109375" style="27" customWidth="1"/>
    <col min="4615" max="4618" width="6.7109375" style="27" customWidth="1"/>
    <col min="4619" max="4864" width="9.140625" style="27"/>
    <col min="4865" max="4865" width="8" style="27" customWidth="1"/>
    <col min="4866" max="4867" width="7.7109375" style="27" customWidth="1"/>
    <col min="4868" max="4868" width="3.7109375" style="27" customWidth="1"/>
    <col min="4869" max="4869" width="5.7109375" style="27" customWidth="1"/>
    <col min="4870" max="4870" width="7.7109375" style="27" customWidth="1"/>
    <col min="4871" max="4874" width="6.7109375" style="27" customWidth="1"/>
    <col min="4875" max="5120" width="9.140625" style="27"/>
    <col min="5121" max="5121" width="8" style="27" customWidth="1"/>
    <col min="5122" max="5123" width="7.7109375" style="27" customWidth="1"/>
    <col min="5124" max="5124" width="3.7109375" style="27" customWidth="1"/>
    <col min="5125" max="5125" width="5.7109375" style="27" customWidth="1"/>
    <col min="5126" max="5126" width="7.7109375" style="27" customWidth="1"/>
    <col min="5127" max="5130" width="6.7109375" style="27" customWidth="1"/>
    <col min="5131" max="5376" width="9.140625" style="27"/>
    <col min="5377" max="5377" width="8" style="27" customWidth="1"/>
    <col min="5378" max="5379" width="7.7109375" style="27" customWidth="1"/>
    <col min="5380" max="5380" width="3.7109375" style="27" customWidth="1"/>
    <col min="5381" max="5381" width="5.7109375" style="27" customWidth="1"/>
    <col min="5382" max="5382" width="7.7109375" style="27" customWidth="1"/>
    <col min="5383" max="5386" width="6.7109375" style="27" customWidth="1"/>
    <col min="5387" max="5632" width="9.140625" style="27"/>
    <col min="5633" max="5633" width="8" style="27" customWidth="1"/>
    <col min="5634" max="5635" width="7.7109375" style="27" customWidth="1"/>
    <col min="5636" max="5636" width="3.7109375" style="27" customWidth="1"/>
    <col min="5637" max="5637" width="5.7109375" style="27" customWidth="1"/>
    <col min="5638" max="5638" width="7.7109375" style="27" customWidth="1"/>
    <col min="5639" max="5642" width="6.7109375" style="27" customWidth="1"/>
    <col min="5643" max="5888" width="9.140625" style="27"/>
    <col min="5889" max="5889" width="8" style="27" customWidth="1"/>
    <col min="5890" max="5891" width="7.7109375" style="27" customWidth="1"/>
    <col min="5892" max="5892" width="3.7109375" style="27" customWidth="1"/>
    <col min="5893" max="5893" width="5.7109375" style="27" customWidth="1"/>
    <col min="5894" max="5894" width="7.7109375" style="27" customWidth="1"/>
    <col min="5895" max="5898" width="6.7109375" style="27" customWidth="1"/>
    <col min="5899" max="6144" width="9.140625" style="27"/>
    <col min="6145" max="6145" width="8" style="27" customWidth="1"/>
    <col min="6146" max="6147" width="7.7109375" style="27" customWidth="1"/>
    <col min="6148" max="6148" width="3.7109375" style="27" customWidth="1"/>
    <col min="6149" max="6149" width="5.7109375" style="27" customWidth="1"/>
    <col min="6150" max="6150" width="7.7109375" style="27" customWidth="1"/>
    <col min="6151" max="6154" width="6.7109375" style="27" customWidth="1"/>
    <col min="6155" max="6400" width="9.140625" style="27"/>
    <col min="6401" max="6401" width="8" style="27" customWidth="1"/>
    <col min="6402" max="6403" width="7.7109375" style="27" customWidth="1"/>
    <col min="6404" max="6404" width="3.7109375" style="27" customWidth="1"/>
    <col min="6405" max="6405" width="5.7109375" style="27" customWidth="1"/>
    <col min="6406" max="6406" width="7.7109375" style="27" customWidth="1"/>
    <col min="6407" max="6410" width="6.7109375" style="27" customWidth="1"/>
    <col min="6411" max="6656" width="9.140625" style="27"/>
    <col min="6657" max="6657" width="8" style="27" customWidth="1"/>
    <col min="6658" max="6659" width="7.7109375" style="27" customWidth="1"/>
    <col min="6660" max="6660" width="3.7109375" style="27" customWidth="1"/>
    <col min="6661" max="6661" width="5.7109375" style="27" customWidth="1"/>
    <col min="6662" max="6662" width="7.7109375" style="27" customWidth="1"/>
    <col min="6663" max="6666" width="6.7109375" style="27" customWidth="1"/>
    <col min="6667" max="6912" width="9.140625" style="27"/>
    <col min="6913" max="6913" width="8" style="27" customWidth="1"/>
    <col min="6914" max="6915" width="7.7109375" style="27" customWidth="1"/>
    <col min="6916" max="6916" width="3.7109375" style="27" customWidth="1"/>
    <col min="6917" max="6917" width="5.7109375" style="27" customWidth="1"/>
    <col min="6918" max="6918" width="7.7109375" style="27" customWidth="1"/>
    <col min="6919" max="6922" width="6.7109375" style="27" customWidth="1"/>
    <col min="6923" max="7168" width="9.140625" style="27"/>
    <col min="7169" max="7169" width="8" style="27" customWidth="1"/>
    <col min="7170" max="7171" width="7.7109375" style="27" customWidth="1"/>
    <col min="7172" max="7172" width="3.7109375" style="27" customWidth="1"/>
    <col min="7173" max="7173" width="5.7109375" style="27" customWidth="1"/>
    <col min="7174" max="7174" width="7.7109375" style="27" customWidth="1"/>
    <col min="7175" max="7178" width="6.7109375" style="27" customWidth="1"/>
    <col min="7179" max="7424" width="9.140625" style="27"/>
    <col min="7425" max="7425" width="8" style="27" customWidth="1"/>
    <col min="7426" max="7427" width="7.7109375" style="27" customWidth="1"/>
    <col min="7428" max="7428" width="3.7109375" style="27" customWidth="1"/>
    <col min="7429" max="7429" width="5.7109375" style="27" customWidth="1"/>
    <col min="7430" max="7430" width="7.7109375" style="27" customWidth="1"/>
    <col min="7431" max="7434" width="6.7109375" style="27" customWidth="1"/>
    <col min="7435" max="7680" width="9.140625" style="27"/>
    <col min="7681" max="7681" width="8" style="27" customWidth="1"/>
    <col min="7682" max="7683" width="7.7109375" style="27" customWidth="1"/>
    <col min="7684" max="7684" width="3.7109375" style="27" customWidth="1"/>
    <col min="7685" max="7685" width="5.7109375" style="27" customWidth="1"/>
    <col min="7686" max="7686" width="7.7109375" style="27" customWidth="1"/>
    <col min="7687" max="7690" width="6.7109375" style="27" customWidth="1"/>
    <col min="7691" max="7936" width="9.140625" style="27"/>
    <col min="7937" max="7937" width="8" style="27" customWidth="1"/>
    <col min="7938" max="7939" width="7.7109375" style="27" customWidth="1"/>
    <col min="7940" max="7940" width="3.7109375" style="27" customWidth="1"/>
    <col min="7941" max="7941" width="5.7109375" style="27" customWidth="1"/>
    <col min="7942" max="7942" width="7.7109375" style="27" customWidth="1"/>
    <col min="7943" max="7946" width="6.7109375" style="27" customWidth="1"/>
    <col min="7947" max="8192" width="9.140625" style="27"/>
    <col min="8193" max="8193" width="8" style="27" customWidth="1"/>
    <col min="8194" max="8195" width="7.7109375" style="27" customWidth="1"/>
    <col min="8196" max="8196" width="3.7109375" style="27" customWidth="1"/>
    <col min="8197" max="8197" width="5.7109375" style="27" customWidth="1"/>
    <col min="8198" max="8198" width="7.7109375" style="27" customWidth="1"/>
    <col min="8199" max="8202" width="6.7109375" style="27" customWidth="1"/>
    <col min="8203" max="8448" width="9.140625" style="27"/>
    <col min="8449" max="8449" width="8" style="27" customWidth="1"/>
    <col min="8450" max="8451" width="7.7109375" style="27" customWidth="1"/>
    <col min="8452" max="8452" width="3.7109375" style="27" customWidth="1"/>
    <col min="8453" max="8453" width="5.7109375" style="27" customWidth="1"/>
    <col min="8454" max="8454" width="7.7109375" style="27" customWidth="1"/>
    <col min="8455" max="8458" width="6.7109375" style="27" customWidth="1"/>
    <col min="8459" max="8704" width="9.140625" style="27"/>
    <col min="8705" max="8705" width="8" style="27" customWidth="1"/>
    <col min="8706" max="8707" width="7.7109375" style="27" customWidth="1"/>
    <col min="8708" max="8708" width="3.7109375" style="27" customWidth="1"/>
    <col min="8709" max="8709" width="5.7109375" style="27" customWidth="1"/>
    <col min="8710" max="8710" width="7.7109375" style="27" customWidth="1"/>
    <col min="8711" max="8714" width="6.7109375" style="27" customWidth="1"/>
    <col min="8715" max="8960" width="9.140625" style="27"/>
    <col min="8961" max="8961" width="8" style="27" customWidth="1"/>
    <col min="8962" max="8963" width="7.7109375" style="27" customWidth="1"/>
    <col min="8964" max="8964" width="3.7109375" style="27" customWidth="1"/>
    <col min="8965" max="8965" width="5.7109375" style="27" customWidth="1"/>
    <col min="8966" max="8966" width="7.7109375" style="27" customWidth="1"/>
    <col min="8967" max="8970" width="6.7109375" style="27" customWidth="1"/>
    <col min="8971" max="9216" width="9.140625" style="27"/>
    <col min="9217" max="9217" width="8" style="27" customWidth="1"/>
    <col min="9218" max="9219" width="7.7109375" style="27" customWidth="1"/>
    <col min="9220" max="9220" width="3.7109375" style="27" customWidth="1"/>
    <col min="9221" max="9221" width="5.7109375" style="27" customWidth="1"/>
    <col min="9222" max="9222" width="7.7109375" style="27" customWidth="1"/>
    <col min="9223" max="9226" width="6.7109375" style="27" customWidth="1"/>
    <col min="9227" max="9472" width="9.140625" style="27"/>
    <col min="9473" max="9473" width="8" style="27" customWidth="1"/>
    <col min="9474" max="9475" width="7.7109375" style="27" customWidth="1"/>
    <col min="9476" max="9476" width="3.7109375" style="27" customWidth="1"/>
    <col min="9477" max="9477" width="5.7109375" style="27" customWidth="1"/>
    <col min="9478" max="9478" width="7.7109375" style="27" customWidth="1"/>
    <col min="9479" max="9482" width="6.7109375" style="27" customWidth="1"/>
    <col min="9483" max="9728" width="9.140625" style="27"/>
    <col min="9729" max="9729" width="8" style="27" customWidth="1"/>
    <col min="9730" max="9731" width="7.7109375" style="27" customWidth="1"/>
    <col min="9732" max="9732" width="3.7109375" style="27" customWidth="1"/>
    <col min="9733" max="9733" width="5.7109375" style="27" customWidth="1"/>
    <col min="9734" max="9734" width="7.7109375" style="27" customWidth="1"/>
    <col min="9735" max="9738" width="6.7109375" style="27" customWidth="1"/>
    <col min="9739" max="9984" width="9.140625" style="27"/>
    <col min="9985" max="9985" width="8" style="27" customWidth="1"/>
    <col min="9986" max="9987" width="7.7109375" style="27" customWidth="1"/>
    <col min="9988" max="9988" width="3.7109375" style="27" customWidth="1"/>
    <col min="9989" max="9989" width="5.7109375" style="27" customWidth="1"/>
    <col min="9990" max="9990" width="7.7109375" style="27" customWidth="1"/>
    <col min="9991" max="9994" width="6.7109375" style="27" customWidth="1"/>
    <col min="9995" max="10240" width="9.140625" style="27"/>
    <col min="10241" max="10241" width="8" style="27" customWidth="1"/>
    <col min="10242" max="10243" width="7.7109375" style="27" customWidth="1"/>
    <col min="10244" max="10244" width="3.7109375" style="27" customWidth="1"/>
    <col min="10245" max="10245" width="5.7109375" style="27" customWidth="1"/>
    <col min="10246" max="10246" width="7.7109375" style="27" customWidth="1"/>
    <col min="10247" max="10250" width="6.7109375" style="27" customWidth="1"/>
    <col min="10251" max="10496" width="9.140625" style="27"/>
    <col min="10497" max="10497" width="8" style="27" customWidth="1"/>
    <col min="10498" max="10499" width="7.7109375" style="27" customWidth="1"/>
    <col min="10500" max="10500" width="3.7109375" style="27" customWidth="1"/>
    <col min="10501" max="10501" width="5.7109375" style="27" customWidth="1"/>
    <col min="10502" max="10502" width="7.7109375" style="27" customWidth="1"/>
    <col min="10503" max="10506" width="6.7109375" style="27" customWidth="1"/>
    <col min="10507" max="10752" width="9.140625" style="27"/>
    <col min="10753" max="10753" width="8" style="27" customWidth="1"/>
    <col min="10754" max="10755" width="7.7109375" style="27" customWidth="1"/>
    <col min="10756" max="10756" width="3.7109375" style="27" customWidth="1"/>
    <col min="10757" max="10757" width="5.7109375" style="27" customWidth="1"/>
    <col min="10758" max="10758" width="7.7109375" style="27" customWidth="1"/>
    <col min="10759" max="10762" width="6.7109375" style="27" customWidth="1"/>
    <col min="10763" max="11008" width="9.140625" style="27"/>
    <col min="11009" max="11009" width="8" style="27" customWidth="1"/>
    <col min="11010" max="11011" width="7.7109375" style="27" customWidth="1"/>
    <col min="11012" max="11012" width="3.7109375" style="27" customWidth="1"/>
    <col min="11013" max="11013" width="5.7109375" style="27" customWidth="1"/>
    <col min="11014" max="11014" width="7.7109375" style="27" customWidth="1"/>
    <col min="11015" max="11018" width="6.7109375" style="27" customWidth="1"/>
    <col min="11019" max="11264" width="9.140625" style="27"/>
    <col min="11265" max="11265" width="8" style="27" customWidth="1"/>
    <col min="11266" max="11267" width="7.7109375" style="27" customWidth="1"/>
    <col min="11268" max="11268" width="3.7109375" style="27" customWidth="1"/>
    <col min="11269" max="11269" width="5.7109375" style="27" customWidth="1"/>
    <col min="11270" max="11270" width="7.7109375" style="27" customWidth="1"/>
    <col min="11271" max="11274" width="6.7109375" style="27" customWidth="1"/>
    <col min="11275" max="11520" width="9.140625" style="27"/>
    <col min="11521" max="11521" width="8" style="27" customWidth="1"/>
    <col min="11522" max="11523" width="7.7109375" style="27" customWidth="1"/>
    <col min="11524" max="11524" width="3.7109375" style="27" customWidth="1"/>
    <col min="11525" max="11525" width="5.7109375" style="27" customWidth="1"/>
    <col min="11526" max="11526" width="7.7109375" style="27" customWidth="1"/>
    <col min="11527" max="11530" width="6.7109375" style="27" customWidth="1"/>
    <col min="11531" max="11776" width="9.140625" style="27"/>
    <col min="11777" max="11777" width="8" style="27" customWidth="1"/>
    <col min="11778" max="11779" width="7.7109375" style="27" customWidth="1"/>
    <col min="11780" max="11780" width="3.7109375" style="27" customWidth="1"/>
    <col min="11781" max="11781" width="5.7109375" style="27" customWidth="1"/>
    <col min="11782" max="11782" width="7.7109375" style="27" customWidth="1"/>
    <col min="11783" max="11786" width="6.7109375" style="27" customWidth="1"/>
    <col min="11787" max="12032" width="9.140625" style="27"/>
    <col min="12033" max="12033" width="8" style="27" customWidth="1"/>
    <col min="12034" max="12035" width="7.7109375" style="27" customWidth="1"/>
    <col min="12036" max="12036" width="3.7109375" style="27" customWidth="1"/>
    <col min="12037" max="12037" width="5.7109375" style="27" customWidth="1"/>
    <col min="12038" max="12038" width="7.7109375" style="27" customWidth="1"/>
    <col min="12039" max="12042" width="6.7109375" style="27" customWidth="1"/>
    <col min="12043" max="12288" width="9.140625" style="27"/>
    <col min="12289" max="12289" width="8" style="27" customWidth="1"/>
    <col min="12290" max="12291" width="7.7109375" style="27" customWidth="1"/>
    <col min="12292" max="12292" width="3.7109375" style="27" customWidth="1"/>
    <col min="12293" max="12293" width="5.7109375" style="27" customWidth="1"/>
    <col min="12294" max="12294" width="7.7109375" style="27" customWidth="1"/>
    <col min="12295" max="12298" width="6.7109375" style="27" customWidth="1"/>
    <col min="12299" max="12544" width="9.140625" style="27"/>
    <col min="12545" max="12545" width="8" style="27" customWidth="1"/>
    <col min="12546" max="12547" width="7.7109375" style="27" customWidth="1"/>
    <col min="12548" max="12548" width="3.7109375" style="27" customWidth="1"/>
    <col min="12549" max="12549" width="5.7109375" style="27" customWidth="1"/>
    <col min="12550" max="12550" width="7.7109375" style="27" customWidth="1"/>
    <col min="12551" max="12554" width="6.7109375" style="27" customWidth="1"/>
    <col min="12555" max="12800" width="9.140625" style="27"/>
    <col min="12801" max="12801" width="8" style="27" customWidth="1"/>
    <col min="12802" max="12803" width="7.7109375" style="27" customWidth="1"/>
    <col min="12804" max="12804" width="3.7109375" style="27" customWidth="1"/>
    <col min="12805" max="12805" width="5.7109375" style="27" customWidth="1"/>
    <col min="12806" max="12806" width="7.7109375" style="27" customWidth="1"/>
    <col min="12807" max="12810" width="6.7109375" style="27" customWidth="1"/>
    <col min="12811" max="13056" width="9.140625" style="27"/>
    <col min="13057" max="13057" width="8" style="27" customWidth="1"/>
    <col min="13058" max="13059" width="7.7109375" style="27" customWidth="1"/>
    <col min="13060" max="13060" width="3.7109375" style="27" customWidth="1"/>
    <col min="13061" max="13061" width="5.7109375" style="27" customWidth="1"/>
    <col min="13062" max="13062" width="7.7109375" style="27" customWidth="1"/>
    <col min="13063" max="13066" width="6.7109375" style="27" customWidth="1"/>
    <col min="13067" max="13312" width="9.140625" style="27"/>
    <col min="13313" max="13313" width="8" style="27" customWidth="1"/>
    <col min="13314" max="13315" width="7.7109375" style="27" customWidth="1"/>
    <col min="13316" max="13316" width="3.7109375" style="27" customWidth="1"/>
    <col min="13317" max="13317" width="5.7109375" style="27" customWidth="1"/>
    <col min="13318" max="13318" width="7.7109375" style="27" customWidth="1"/>
    <col min="13319" max="13322" width="6.7109375" style="27" customWidth="1"/>
    <col min="13323" max="13568" width="9.140625" style="27"/>
    <col min="13569" max="13569" width="8" style="27" customWidth="1"/>
    <col min="13570" max="13571" width="7.7109375" style="27" customWidth="1"/>
    <col min="13572" max="13572" width="3.7109375" style="27" customWidth="1"/>
    <col min="13573" max="13573" width="5.7109375" style="27" customWidth="1"/>
    <col min="13574" max="13574" width="7.7109375" style="27" customWidth="1"/>
    <col min="13575" max="13578" width="6.7109375" style="27" customWidth="1"/>
    <col min="13579" max="13824" width="9.140625" style="27"/>
    <col min="13825" max="13825" width="8" style="27" customWidth="1"/>
    <col min="13826" max="13827" width="7.7109375" style="27" customWidth="1"/>
    <col min="13828" max="13828" width="3.7109375" style="27" customWidth="1"/>
    <col min="13829" max="13829" width="5.7109375" style="27" customWidth="1"/>
    <col min="13830" max="13830" width="7.7109375" style="27" customWidth="1"/>
    <col min="13831" max="13834" width="6.7109375" style="27" customWidth="1"/>
    <col min="13835" max="14080" width="9.140625" style="27"/>
    <col min="14081" max="14081" width="8" style="27" customWidth="1"/>
    <col min="14082" max="14083" width="7.7109375" style="27" customWidth="1"/>
    <col min="14084" max="14084" width="3.7109375" style="27" customWidth="1"/>
    <col min="14085" max="14085" width="5.7109375" style="27" customWidth="1"/>
    <col min="14086" max="14086" width="7.7109375" style="27" customWidth="1"/>
    <col min="14087" max="14090" width="6.7109375" style="27" customWidth="1"/>
    <col min="14091" max="14336" width="9.140625" style="27"/>
    <col min="14337" max="14337" width="8" style="27" customWidth="1"/>
    <col min="14338" max="14339" width="7.7109375" style="27" customWidth="1"/>
    <col min="14340" max="14340" width="3.7109375" style="27" customWidth="1"/>
    <col min="14341" max="14341" width="5.7109375" style="27" customWidth="1"/>
    <col min="14342" max="14342" width="7.7109375" style="27" customWidth="1"/>
    <col min="14343" max="14346" width="6.7109375" style="27" customWidth="1"/>
    <col min="14347" max="14592" width="9.140625" style="27"/>
    <col min="14593" max="14593" width="8" style="27" customWidth="1"/>
    <col min="14594" max="14595" width="7.7109375" style="27" customWidth="1"/>
    <col min="14596" max="14596" width="3.7109375" style="27" customWidth="1"/>
    <col min="14597" max="14597" width="5.7109375" style="27" customWidth="1"/>
    <col min="14598" max="14598" width="7.7109375" style="27" customWidth="1"/>
    <col min="14599" max="14602" width="6.7109375" style="27" customWidth="1"/>
    <col min="14603" max="14848" width="9.140625" style="27"/>
    <col min="14849" max="14849" width="8" style="27" customWidth="1"/>
    <col min="14850" max="14851" width="7.7109375" style="27" customWidth="1"/>
    <col min="14852" max="14852" width="3.7109375" style="27" customWidth="1"/>
    <col min="14853" max="14853" width="5.7109375" style="27" customWidth="1"/>
    <col min="14854" max="14854" width="7.7109375" style="27" customWidth="1"/>
    <col min="14855" max="14858" width="6.7109375" style="27" customWidth="1"/>
    <col min="14859" max="15104" width="9.140625" style="27"/>
    <col min="15105" max="15105" width="8" style="27" customWidth="1"/>
    <col min="15106" max="15107" width="7.7109375" style="27" customWidth="1"/>
    <col min="15108" max="15108" width="3.7109375" style="27" customWidth="1"/>
    <col min="15109" max="15109" width="5.7109375" style="27" customWidth="1"/>
    <col min="15110" max="15110" width="7.7109375" style="27" customWidth="1"/>
    <col min="15111" max="15114" width="6.7109375" style="27" customWidth="1"/>
    <col min="15115" max="15360" width="9.140625" style="27"/>
    <col min="15361" max="15361" width="8" style="27" customWidth="1"/>
    <col min="15362" max="15363" width="7.7109375" style="27" customWidth="1"/>
    <col min="15364" max="15364" width="3.7109375" style="27" customWidth="1"/>
    <col min="15365" max="15365" width="5.7109375" style="27" customWidth="1"/>
    <col min="15366" max="15366" width="7.7109375" style="27" customWidth="1"/>
    <col min="15367" max="15370" width="6.7109375" style="27" customWidth="1"/>
    <col min="15371" max="15616" width="9.140625" style="27"/>
    <col min="15617" max="15617" width="8" style="27" customWidth="1"/>
    <col min="15618" max="15619" width="7.7109375" style="27" customWidth="1"/>
    <col min="15620" max="15620" width="3.7109375" style="27" customWidth="1"/>
    <col min="15621" max="15621" width="5.7109375" style="27" customWidth="1"/>
    <col min="15622" max="15622" width="7.7109375" style="27" customWidth="1"/>
    <col min="15623" max="15626" width="6.7109375" style="27" customWidth="1"/>
    <col min="15627" max="15872" width="9.140625" style="27"/>
    <col min="15873" max="15873" width="8" style="27" customWidth="1"/>
    <col min="15874" max="15875" width="7.7109375" style="27" customWidth="1"/>
    <col min="15876" max="15876" width="3.7109375" style="27" customWidth="1"/>
    <col min="15877" max="15877" width="5.7109375" style="27" customWidth="1"/>
    <col min="15878" max="15878" width="7.7109375" style="27" customWidth="1"/>
    <col min="15879" max="15882" width="6.7109375" style="27" customWidth="1"/>
    <col min="15883" max="16128" width="9.140625" style="27"/>
    <col min="16129" max="16129" width="8" style="27" customWidth="1"/>
    <col min="16130" max="16131" width="7.7109375" style="27" customWidth="1"/>
    <col min="16132" max="16132" width="3.7109375" style="27" customWidth="1"/>
    <col min="16133" max="16133" width="5.7109375" style="27" customWidth="1"/>
    <col min="16134" max="16134" width="7.7109375" style="27" customWidth="1"/>
    <col min="16135" max="16138" width="6.7109375" style="27" customWidth="1"/>
    <col min="16139" max="16384" width="9.140625" style="27"/>
  </cols>
  <sheetData>
    <row r="1" spans="1:18" ht="23.25">
      <c r="A1" s="234" t="s">
        <v>105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8" ht="9.9499999999999993" customHeight="1"/>
    <row r="3" spans="1:18">
      <c r="B3" s="235" t="str">
        <f>PROPER(TEXT(Index!$E$5,"DDDD"))&amp;"en den "&amp;TEXT(Index!$E$5,"D/M")</f>
        <v>Måndagen den 5/9</v>
      </c>
      <c r="C3" s="235"/>
      <c r="D3" s="235"/>
      <c r="E3" s="235"/>
      <c r="F3" s="235"/>
      <c r="G3" s="137" t="s">
        <v>106</v>
      </c>
      <c r="H3" s="137"/>
      <c r="I3" s="236">
        <f>Index!$E$6</f>
        <v>42618.583333333336</v>
      </c>
      <c r="J3" s="237"/>
      <c r="L3" s="57"/>
      <c r="M3" s="57"/>
      <c r="N3" s="57"/>
      <c r="O3" s="57"/>
      <c r="P3" s="57"/>
    </row>
    <row r="4" spans="1:18" ht="14.25" customHeight="1">
      <c r="L4" s="34"/>
      <c r="M4" s="35"/>
    </row>
    <row r="5" spans="1:18">
      <c r="A5" s="28" t="s">
        <v>107</v>
      </c>
      <c r="D5" s="238" t="str">
        <f>Index!$D$30</f>
        <v>Höör 1  Borta</v>
      </c>
      <c r="E5" s="238"/>
      <c r="F5" s="238"/>
      <c r="G5" s="239"/>
      <c r="H5" s="239"/>
      <c r="I5" s="239"/>
      <c r="J5" s="239"/>
      <c r="L5" s="58"/>
      <c r="M5" s="58"/>
      <c r="N5" s="58"/>
      <c r="O5" s="59"/>
      <c r="P5" s="59"/>
      <c r="Q5" s="59"/>
      <c r="R5" s="59"/>
    </row>
    <row r="6" spans="1:18" ht="20.100000000000001" customHeight="1">
      <c r="L6" s="60"/>
      <c r="M6" s="185"/>
    </row>
    <row r="7" spans="1:18">
      <c r="A7" s="28" t="s">
        <v>108</v>
      </c>
      <c r="C7" s="240" t="s">
        <v>109</v>
      </c>
      <c r="D7" s="240"/>
      <c r="E7" s="240"/>
      <c r="G7" s="241" t="s">
        <v>110</v>
      </c>
      <c r="H7" s="241"/>
      <c r="I7" s="240" t="s">
        <v>111</v>
      </c>
      <c r="J7" s="240"/>
      <c r="L7" s="38"/>
      <c r="M7" s="36"/>
      <c r="N7" s="36"/>
      <c r="O7" s="37"/>
      <c r="P7" s="37"/>
    </row>
    <row r="8" spans="1:18" ht="9.9499999999999993" customHeight="1">
      <c r="L8" s="38"/>
      <c r="M8" s="36"/>
      <c r="N8" s="36"/>
      <c r="O8" s="37"/>
      <c r="P8" s="37"/>
    </row>
    <row r="9" spans="1:18">
      <c r="A9" s="241" t="s">
        <v>112</v>
      </c>
      <c r="B9" s="241"/>
      <c r="C9" s="242" t="str">
        <f>Index!$B$16</f>
        <v>Yngve H</v>
      </c>
      <c r="D9" s="243"/>
      <c r="E9" s="243"/>
      <c r="G9" s="241" t="s">
        <v>26</v>
      </c>
      <c r="H9" s="241"/>
      <c r="I9" s="244">
        <f>Index!$E$7</f>
        <v>0.52083333333333337</v>
      </c>
      <c r="J9" s="243"/>
      <c r="L9" s="39"/>
      <c r="M9" s="40"/>
      <c r="N9" s="40"/>
      <c r="O9" s="40"/>
      <c r="P9" s="40"/>
    </row>
    <row r="10" spans="1:18" ht="20.25" customHeight="1">
      <c r="C10" s="242" t="str">
        <f>Index!$B$17</f>
        <v>Lars K</v>
      </c>
      <c r="D10" s="243"/>
      <c r="E10" s="243"/>
      <c r="L10" s="39"/>
      <c r="M10" s="40"/>
      <c r="N10" s="40"/>
      <c r="O10" s="40"/>
      <c r="P10" s="40"/>
    </row>
    <row r="11" spans="1:18" ht="20.2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L11" s="39"/>
      <c r="M11" s="40"/>
      <c r="N11" s="40"/>
      <c r="O11" s="40"/>
      <c r="P11" s="40"/>
    </row>
    <row r="12" spans="1:18" ht="20.25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L12" s="39"/>
      <c r="M12" s="40"/>
      <c r="N12" s="40"/>
      <c r="O12" s="40"/>
      <c r="P12" s="40"/>
    </row>
    <row r="13" spans="1:18" ht="9.9499999999999993" customHeight="1" thickBot="1">
      <c r="C13" s="184"/>
      <c r="D13" s="184"/>
      <c r="E13" s="184"/>
      <c r="L13" s="39"/>
      <c r="M13" s="40"/>
      <c r="N13" s="40"/>
      <c r="O13" s="40"/>
      <c r="P13" s="40"/>
    </row>
    <row r="14" spans="1:18" ht="31.5" customHeight="1">
      <c r="A14" s="223" t="s">
        <v>113</v>
      </c>
      <c r="B14" s="216"/>
      <c r="C14" s="216"/>
      <c r="D14" s="216"/>
      <c r="E14" s="216"/>
      <c r="F14" s="224"/>
      <c r="G14" s="227" t="s">
        <v>114</v>
      </c>
      <c r="H14" s="229" t="s">
        <v>115</v>
      </c>
      <c r="I14" s="231" t="s">
        <v>116</v>
      </c>
      <c r="J14" s="233" t="s">
        <v>117</v>
      </c>
      <c r="L14" s="39"/>
      <c r="M14" s="40"/>
      <c r="N14" s="40"/>
      <c r="O14" s="40"/>
      <c r="P14" s="40"/>
    </row>
    <row r="15" spans="1:18" ht="21.75" customHeight="1" thickBot="1">
      <c r="A15" s="225"/>
      <c r="B15" s="225"/>
      <c r="C15" s="225"/>
      <c r="D15" s="225"/>
      <c r="E15" s="225"/>
      <c r="F15" s="226"/>
      <c r="G15" s="228"/>
      <c r="H15" s="230"/>
      <c r="I15" s="232"/>
      <c r="J15" s="232"/>
      <c r="L15" s="39"/>
      <c r="M15" s="40"/>
      <c r="N15" s="40"/>
      <c r="O15" s="40"/>
      <c r="P15" s="40"/>
    </row>
    <row r="16" spans="1:18" ht="20.100000000000001" customHeight="1" thickBot="1">
      <c r="A16" s="29" t="s">
        <v>118</v>
      </c>
      <c r="B16" s="217" t="str">
        <f>Index!$B$2</f>
        <v>Kenth L</v>
      </c>
      <c r="C16" s="218"/>
      <c r="D16" s="218"/>
      <c r="E16" s="218"/>
      <c r="F16" s="218"/>
      <c r="G16" s="30"/>
      <c r="H16" s="30"/>
      <c r="I16" s="30"/>
      <c r="J16" s="30"/>
      <c r="L16" s="39"/>
      <c r="M16" s="40"/>
      <c r="N16" s="40"/>
      <c r="O16" s="40"/>
      <c r="P16" s="40"/>
    </row>
    <row r="17" spans="1:16" ht="20.100000000000001" customHeight="1" thickBot="1">
      <c r="A17" s="29" t="s">
        <v>119</v>
      </c>
      <c r="B17" s="217" t="str">
        <f>Index!$B$3</f>
        <v>Benny</v>
      </c>
      <c r="C17" s="218"/>
      <c r="D17" s="218"/>
      <c r="E17" s="218"/>
      <c r="F17" s="218"/>
      <c r="G17" s="30"/>
      <c r="H17" s="30"/>
      <c r="I17" s="30"/>
      <c r="J17" s="30"/>
      <c r="L17" s="39"/>
      <c r="M17" s="40"/>
      <c r="N17" s="40"/>
      <c r="O17" s="40"/>
      <c r="P17" s="40"/>
    </row>
    <row r="18" spans="1:16" ht="20.100000000000001" customHeight="1" thickBot="1">
      <c r="A18" s="29" t="s">
        <v>120</v>
      </c>
      <c r="B18" s="217" t="str">
        <f>Index!$B$4</f>
        <v>Lars K</v>
      </c>
      <c r="C18" s="218"/>
      <c r="D18" s="218"/>
      <c r="E18" s="218"/>
      <c r="F18" s="218"/>
      <c r="G18" s="30"/>
      <c r="H18" s="30"/>
      <c r="I18" s="30"/>
      <c r="J18" s="30"/>
      <c r="L18" s="42" t="str">
        <f>Index!$B$11</f>
        <v xml:space="preserve"> </v>
      </c>
      <c r="M18" s="41"/>
      <c r="N18" s="41"/>
      <c r="O18" s="41"/>
      <c r="P18" s="41"/>
    </row>
    <row r="19" spans="1:16" ht="20.100000000000001" customHeight="1" thickBot="1">
      <c r="A19" s="29" t="s">
        <v>121</v>
      </c>
      <c r="B19" s="217" t="str">
        <f>Index!$B$5</f>
        <v>Yngve H</v>
      </c>
      <c r="C19" s="218"/>
      <c r="D19" s="218"/>
      <c r="E19" s="218"/>
      <c r="F19" s="218"/>
      <c r="G19" s="30"/>
      <c r="H19" s="30"/>
      <c r="I19" s="30"/>
      <c r="J19" s="30"/>
      <c r="L19" s="43" t="str">
        <f>Index!$B$12</f>
        <v xml:space="preserve"> </v>
      </c>
    </row>
    <row r="20" spans="1:16" ht="20.100000000000001" customHeight="1" thickBot="1">
      <c r="A20" s="29" t="s">
        <v>122</v>
      </c>
      <c r="B20" s="217" t="str">
        <f>Index!$B$6</f>
        <v>Thure K</v>
      </c>
      <c r="C20" s="218"/>
      <c r="D20" s="218"/>
      <c r="E20" s="218"/>
      <c r="F20" s="218"/>
      <c r="G20" s="30"/>
      <c r="H20" s="30"/>
      <c r="I20" s="30"/>
      <c r="J20" s="30"/>
      <c r="L20" s="43" t="str">
        <f>Index!$B$13</f>
        <v xml:space="preserve"> </v>
      </c>
    </row>
    <row r="21" spans="1:16" ht="20.100000000000001" customHeight="1" thickBot="1">
      <c r="A21" s="29" t="s">
        <v>123</v>
      </c>
      <c r="B21" s="217" t="str">
        <f>Index!$B$7</f>
        <v>Per-Ove J.</v>
      </c>
      <c r="C21" s="218"/>
      <c r="D21" s="218"/>
      <c r="E21" s="218"/>
      <c r="F21" s="218"/>
      <c r="G21" s="30"/>
      <c r="H21" s="30"/>
      <c r="I21" s="30"/>
      <c r="J21" s="30"/>
    </row>
    <row r="22" spans="1:16" ht="20.100000000000001" customHeight="1" thickBot="1">
      <c r="A22" s="29" t="s">
        <v>124</v>
      </c>
      <c r="B22" s="217" t="str">
        <f>Index!$B$8</f>
        <v>Karl-Uno J</v>
      </c>
      <c r="C22" s="218"/>
      <c r="D22" s="218"/>
      <c r="E22" s="218"/>
      <c r="F22" s="218"/>
      <c r="G22" s="30"/>
      <c r="H22" s="30"/>
      <c r="I22" s="30"/>
      <c r="J22" s="30"/>
    </row>
    <row r="23" spans="1:16" ht="20.100000000000001" customHeight="1" thickBot="1">
      <c r="A23" s="29" t="s">
        <v>125</v>
      </c>
      <c r="B23" s="217" t="str">
        <f>Index!$B$9</f>
        <v>Yvind C.</v>
      </c>
      <c r="C23" s="218"/>
      <c r="D23" s="218"/>
      <c r="E23" s="218"/>
      <c r="F23" s="218"/>
      <c r="G23" s="30"/>
      <c r="H23" s="30"/>
      <c r="I23" s="30"/>
      <c r="J23" s="30"/>
    </row>
    <row r="24" spans="1:16" ht="20.100000000000001" customHeight="1" thickBot="1">
      <c r="A24" s="31" t="s">
        <v>126</v>
      </c>
      <c r="B24" s="217" t="str">
        <f>Index!$B$10</f>
        <v>Torsten A</v>
      </c>
      <c r="C24" s="218"/>
      <c r="D24" s="218"/>
      <c r="E24" s="218"/>
      <c r="F24" s="218"/>
      <c r="G24" s="30"/>
      <c r="H24" s="30"/>
      <c r="I24" s="30"/>
      <c r="J24" s="30"/>
    </row>
    <row r="25" spans="1:16" ht="20.100000000000001" customHeight="1" thickBot="1">
      <c r="A25" s="31" t="s">
        <v>126</v>
      </c>
      <c r="B25" s="217" t="str">
        <f>Index!$B$11</f>
        <v xml:space="preserve"> </v>
      </c>
      <c r="C25" s="218"/>
      <c r="D25" s="218"/>
      <c r="E25" s="218"/>
      <c r="F25" s="218"/>
      <c r="G25" s="30"/>
      <c r="H25" s="30"/>
      <c r="I25" s="30"/>
      <c r="J25" s="30"/>
    </row>
    <row r="26" spans="1:16" ht="20.100000000000001" customHeight="1" thickBot="1">
      <c r="A26" s="31" t="s">
        <v>126</v>
      </c>
      <c r="B26" s="217" t="str">
        <f>Index!$B$12</f>
        <v xml:space="preserve"> </v>
      </c>
      <c r="C26" s="218"/>
      <c r="D26" s="218"/>
      <c r="E26" s="218"/>
      <c r="F26" s="218"/>
      <c r="G26" s="30"/>
      <c r="H26" s="30"/>
      <c r="I26" s="30"/>
      <c r="J26" s="30"/>
    </row>
    <row r="27" spans="1:16" ht="20.100000000000001" customHeight="1" thickBot="1">
      <c r="A27" s="31" t="s">
        <v>126</v>
      </c>
      <c r="B27" s="217" t="str">
        <f>Index!$B$13</f>
        <v xml:space="preserve"> </v>
      </c>
      <c r="C27" s="218"/>
      <c r="D27" s="218"/>
      <c r="E27" s="218"/>
      <c r="F27" s="218"/>
      <c r="G27" s="30"/>
      <c r="H27" s="30"/>
      <c r="I27" s="30"/>
      <c r="J27" s="30"/>
    </row>
    <row r="28" spans="1:16" ht="10.5" customHeight="1"/>
    <row r="29" spans="1:16" ht="15.75">
      <c r="A29" s="220" t="s">
        <v>127</v>
      </c>
      <c r="B29" s="220"/>
      <c r="C29" s="219" t="s">
        <v>128</v>
      </c>
      <c r="D29" s="219"/>
      <c r="E29" s="219"/>
      <c r="F29" s="219"/>
      <c r="G29" s="219"/>
      <c r="H29" s="219"/>
      <c r="I29" s="219"/>
      <c r="J29" s="219"/>
    </row>
    <row r="30" spans="1:16" ht="15.75">
      <c r="A30" s="220"/>
      <c r="B30" s="220"/>
      <c r="C30" s="219" t="s">
        <v>129</v>
      </c>
      <c r="D30" s="219"/>
      <c r="E30" s="219"/>
      <c r="F30" s="219"/>
      <c r="G30" s="219"/>
      <c r="H30" s="219"/>
      <c r="I30" s="219"/>
      <c r="J30" s="219"/>
    </row>
    <row r="31" spans="1:16">
      <c r="C31" s="219"/>
      <c r="D31" s="219"/>
      <c r="E31" s="219"/>
      <c r="F31" s="219"/>
      <c r="G31" s="219"/>
      <c r="H31" s="219"/>
      <c r="I31" s="219"/>
      <c r="J31" s="219"/>
    </row>
    <row r="32" spans="1:16">
      <c r="C32" s="219"/>
      <c r="D32" s="219"/>
      <c r="E32" s="219"/>
      <c r="F32" s="219"/>
      <c r="G32" s="219"/>
      <c r="H32" s="219"/>
      <c r="I32" s="219"/>
      <c r="J32" s="219"/>
    </row>
    <row r="33" spans="1:13">
      <c r="C33" s="219"/>
      <c r="D33" s="219"/>
      <c r="E33" s="219"/>
      <c r="F33" s="219"/>
      <c r="G33" s="219"/>
      <c r="H33" s="219"/>
      <c r="I33" s="219"/>
      <c r="J33" s="219"/>
    </row>
    <row r="35" spans="1:13" ht="87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</row>
    <row r="41" spans="1:13">
      <c r="K41" s="47"/>
      <c r="L41" s="48"/>
      <c r="M41" s="49"/>
    </row>
    <row r="42" spans="1:13" ht="9.9499999999999993" customHeight="1">
      <c r="K42" s="50"/>
      <c r="L42" s="51" t="str">
        <f>PROPER(TEXT(Index!$E$5,"DDDD"))&amp;"en den "&amp;TEXT(Index!$E$5,"D/M")</f>
        <v>Måndagen den 5/9</v>
      </c>
      <c r="M42" s="52"/>
    </row>
    <row r="43" spans="1:13" ht="9.9499999999999993" customHeight="1">
      <c r="K43" s="50"/>
      <c r="L43" s="53">
        <f>Index!$E$6</f>
        <v>42618.583333333336</v>
      </c>
      <c r="M43" s="52"/>
    </row>
    <row r="44" spans="1:13" ht="9.9499999999999993" customHeight="1">
      <c r="K44" s="50"/>
      <c r="L44" s="45" t="str">
        <f>Index!$D$30</f>
        <v>Höör 1  Borta</v>
      </c>
      <c r="M44" s="52"/>
    </row>
    <row r="45" spans="1:13" ht="9.9499999999999993" customHeight="1">
      <c r="K45" s="50"/>
      <c r="L45" s="53">
        <f>Index!$E$7</f>
        <v>0.52083333333333337</v>
      </c>
      <c r="M45" s="52"/>
    </row>
    <row r="46" spans="1:13" ht="9.9499999999999993" customHeight="1">
      <c r="K46" s="50"/>
      <c r="L46" s="45" t="str">
        <f>Index!$B$16</f>
        <v>Yngve H</v>
      </c>
      <c r="M46" s="52"/>
    </row>
    <row r="47" spans="1:13" ht="9.9499999999999993" customHeight="1">
      <c r="K47" s="50"/>
      <c r="L47" s="45" t="str">
        <f>Index!$B$17</f>
        <v>Lars K</v>
      </c>
      <c r="M47" s="52"/>
    </row>
    <row r="48" spans="1:13" ht="9.9499999999999993" customHeight="1">
      <c r="K48" s="50"/>
      <c r="L48" s="45" t="str">
        <f>Index!$B$2</f>
        <v>Kenth L</v>
      </c>
      <c r="M48" s="52"/>
    </row>
    <row r="49" spans="11:13" ht="9.9499999999999993" customHeight="1">
      <c r="K49" s="50"/>
      <c r="L49" s="45" t="str">
        <f>Index!$B$3</f>
        <v>Benny</v>
      </c>
      <c r="M49" s="52"/>
    </row>
    <row r="50" spans="11:13" ht="9.9499999999999993" customHeight="1">
      <c r="K50" s="50"/>
      <c r="L50" s="45" t="str">
        <f>Index!$B$4</f>
        <v>Lars K</v>
      </c>
      <c r="M50" s="52"/>
    </row>
    <row r="51" spans="11:13" ht="9.9499999999999993" customHeight="1">
      <c r="K51" s="50"/>
      <c r="L51" s="45" t="str">
        <f>Index!$B$5</f>
        <v>Yngve H</v>
      </c>
      <c r="M51" s="52"/>
    </row>
    <row r="52" spans="11:13" ht="9.9499999999999993" customHeight="1">
      <c r="K52" s="50"/>
      <c r="L52" s="45" t="str">
        <f>Index!$B$6</f>
        <v>Thure K</v>
      </c>
      <c r="M52" s="52"/>
    </row>
    <row r="53" spans="11:13" ht="9.9499999999999993" customHeight="1">
      <c r="K53" s="50"/>
      <c r="L53" s="45" t="str">
        <f>Index!$B$7</f>
        <v>Per-Ove J.</v>
      </c>
      <c r="M53" s="52"/>
    </row>
    <row r="54" spans="11:13" ht="9.9499999999999993" customHeight="1">
      <c r="K54" s="50"/>
      <c r="L54" s="45" t="str">
        <f>Index!$B$8</f>
        <v>Karl-Uno J</v>
      </c>
      <c r="M54" s="52"/>
    </row>
    <row r="55" spans="11:13" ht="9.9499999999999993" customHeight="1">
      <c r="K55" s="50"/>
      <c r="L55" s="45" t="str">
        <f>Index!$B$9</f>
        <v>Yvind C.</v>
      </c>
      <c r="M55" s="52"/>
    </row>
    <row r="56" spans="11:13" ht="9.9499999999999993" customHeight="1">
      <c r="K56" s="50"/>
      <c r="L56" s="45" t="str">
        <f>Index!$B$10</f>
        <v>Torsten A</v>
      </c>
      <c r="M56" s="52"/>
    </row>
    <row r="57" spans="11:13" ht="9.9499999999999993" customHeight="1">
      <c r="K57" s="50"/>
      <c r="L57" s="55" t="str">
        <f>Index!$B$11</f>
        <v xml:space="preserve"> </v>
      </c>
      <c r="M57" s="52"/>
    </row>
    <row r="58" spans="11:13" ht="9.9499999999999993" customHeight="1">
      <c r="K58" s="50"/>
      <c r="L58" s="55" t="str">
        <f>$C$29</f>
        <v>Måndagen den 5/9 mot Höör 1  borta</v>
      </c>
      <c r="M58" s="52"/>
    </row>
    <row r="59" spans="11:13" ht="12.75" customHeight="1">
      <c r="K59" s="54"/>
      <c r="L59" s="55" t="str">
        <f>$C$30</f>
        <v>Tisdagen den 20/9 mot   Ängelholm 3 hemma</v>
      </c>
      <c r="M59" s="56"/>
    </row>
    <row r="60" spans="11:13">
      <c r="L60" s="46" t="str">
        <f>Index!$B$12</f>
        <v xml:space="preserve"> </v>
      </c>
    </row>
    <row r="61" spans="11:13">
      <c r="L61" s="44"/>
    </row>
    <row r="62" spans="11:13">
      <c r="L62" s="44"/>
    </row>
  </sheetData>
  <sheetProtection password="F29D" sheet="1" objects="1" scenarios="1"/>
  <mergeCells count="38">
    <mergeCell ref="B22:F22"/>
    <mergeCell ref="B23:F23"/>
    <mergeCell ref="B24:F24"/>
    <mergeCell ref="A11:J11"/>
    <mergeCell ref="A1:J1"/>
    <mergeCell ref="B3:F3"/>
    <mergeCell ref="I3:J3"/>
    <mergeCell ref="D5:J5"/>
    <mergeCell ref="C7:E7"/>
    <mergeCell ref="G7:H7"/>
    <mergeCell ref="I7:J7"/>
    <mergeCell ref="A9:B9"/>
    <mergeCell ref="C9:E9"/>
    <mergeCell ref="G9:H9"/>
    <mergeCell ref="I9:J9"/>
    <mergeCell ref="C10:E10"/>
    <mergeCell ref="B21:F21"/>
    <mergeCell ref="A12:J12"/>
    <mergeCell ref="A14:F15"/>
    <mergeCell ref="G14:G15"/>
    <mergeCell ref="H14:H15"/>
    <mergeCell ref="I14:I15"/>
    <mergeCell ref="J14:J15"/>
    <mergeCell ref="B16:F16"/>
    <mergeCell ref="B17:F17"/>
    <mergeCell ref="B18:F18"/>
    <mergeCell ref="B19:F19"/>
    <mergeCell ref="B20:F20"/>
    <mergeCell ref="A35:J35"/>
    <mergeCell ref="B25:F25"/>
    <mergeCell ref="B26:F26"/>
    <mergeCell ref="C31:J31"/>
    <mergeCell ref="C32:J32"/>
    <mergeCell ref="C33:J33"/>
    <mergeCell ref="A29:B30"/>
    <mergeCell ref="C29:J29"/>
    <mergeCell ref="C30:J30"/>
    <mergeCell ref="B27:F27"/>
  </mergeCells>
  <dataValidations count="1">
    <dataValidation type="list" showInputMessage="1" showErrorMessage="1" sqref="C29:J30">
      <formula1>Speldagar</formula1>
    </dataValidation>
  </dataValidations>
  <pageMargins left="0.23622047244094491" right="0.23622047244094491" top="0.3149606299212598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13" workbookViewId="0">
      <selection activeCell="G22" sqref="G22"/>
    </sheetView>
  </sheetViews>
  <sheetFormatPr defaultRowHeight="15"/>
  <cols>
    <col min="1" max="1" width="16.42578125" style="62" customWidth="1"/>
    <col min="2" max="2" width="12" style="62" customWidth="1"/>
    <col min="3" max="13" width="10.7109375" style="62" customWidth="1"/>
    <col min="14" max="15" width="10.7109375" style="62" hidden="1" customWidth="1"/>
    <col min="16" max="16" width="16.5703125" customWidth="1"/>
    <col min="17" max="16384" width="9.140625" style="62"/>
  </cols>
  <sheetData>
    <row r="1" spans="1:16" ht="21.95" customHeight="1" thickTop="1" thickBot="1">
      <c r="A1" s="63" t="s">
        <v>130</v>
      </c>
      <c r="B1" s="64" t="s">
        <v>131</v>
      </c>
      <c r="C1" s="65" t="str">
        <f>Program!$D$1</f>
        <v>Perstorp 1 </v>
      </c>
      <c r="D1" s="65" t="str">
        <f>Program!$D$2</f>
        <v>Höör 1 </v>
      </c>
      <c r="E1" s="65" t="str">
        <f>Program!$D$3</f>
        <v>Perstorp 1 </v>
      </c>
      <c r="F1" s="65" t="str">
        <f>Program!$D$4</f>
        <v>Helsingborg 1 </v>
      </c>
      <c r="G1" s="65" t="str">
        <f>Program!$D$5</f>
        <v>Perstorp 1 </v>
      </c>
      <c r="H1" s="65" t="str">
        <f>Program!$D$6</f>
        <v>Åstorp 1 </v>
      </c>
      <c r="I1" s="65" t="str">
        <f>Program!$D$7</f>
        <v>Perstorp 1 </v>
      </c>
      <c r="J1" s="65" t="str">
        <f>Program!$D$8</f>
        <v>Bjuv 1 </v>
      </c>
      <c r="K1" s="65" t="str">
        <f>Program!$D$9</f>
        <v>Perstorp 1 </v>
      </c>
      <c r="L1" s="65" t="str">
        <f>Program!$D$10</f>
        <v>Höganäs 1 </v>
      </c>
      <c r="M1" s="65" t="str">
        <f>Program!$D$11</f>
        <v>Perstorp 1 </v>
      </c>
      <c r="N1" s="66" t="str">
        <f>[2]Resultat!M1</f>
        <v>Svalöv 4</v>
      </c>
      <c r="O1" s="66" t="e">
        <f>[2]Resultat!N1</f>
        <v>#REF!</v>
      </c>
      <c r="P1" s="67" t="s">
        <v>35</v>
      </c>
    </row>
    <row r="2" spans="1:16" ht="21.95" customHeight="1" thickTop="1">
      <c r="A2" s="63" t="s">
        <v>132</v>
      </c>
      <c r="B2" s="64"/>
      <c r="C2" s="65" t="str">
        <f>Program!$F$1</f>
        <v>  Tyringe 1</v>
      </c>
      <c r="D2" s="65" t="str">
        <f>Program!$F$2</f>
        <v>  Perstorp 1</v>
      </c>
      <c r="E2" s="65" t="str">
        <f>Program!$F$3</f>
        <v>  Ängelholm 3</v>
      </c>
      <c r="F2" s="65" t="str">
        <f>Program!$F$4</f>
        <v>  Perstorp 1</v>
      </c>
      <c r="G2" s="65" t="str">
        <f>Program!$F$5</f>
        <v>  Klippan 1</v>
      </c>
      <c r="H2" s="65" t="str">
        <f>Program!$F$6</f>
        <v>  Perstorp 1</v>
      </c>
      <c r="I2" s="65" t="str">
        <f>Program!$F$7</f>
        <v>  Eslöv 1</v>
      </c>
      <c r="J2" s="65" t="str">
        <f>Program!$F$8</f>
        <v>  Perstorp 1</v>
      </c>
      <c r="K2" s="65" t="str">
        <f>Program!$F$9</f>
        <v>  Landskrona 1</v>
      </c>
      <c r="L2" s="65" t="str">
        <f>Program!$F$10</f>
        <v>  Perstorp 1</v>
      </c>
      <c r="M2" s="65" t="str">
        <f>Program!$F$11</f>
        <v>  Örkelljunga 1</v>
      </c>
      <c r="N2" s="66" t="str">
        <f>[2]Resultat!M2</f>
        <v>Borta</v>
      </c>
      <c r="O2" s="66" t="e">
        <f>[2]Resultat!N2</f>
        <v>#REF!</v>
      </c>
      <c r="P2" s="67" t="s">
        <v>35</v>
      </c>
    </row>
    <row r="3" spans="1:16" ht="21.95" customHeight="1">
      <c r="A3" s="68" t="s">
        <v>20</v>
      </c>
      <c r="B3" s="69"/>
      <c r="C3" s="70">
        <f>Program!$B$1</f>
        <v>42612.479166666664</v>
      </c>
      <c r="D3" s="70">
        <f>Program!$B$2</f>
        <v>42618.583333333336</v>
      </c>
      <c r="E3" s="70">
        <f>Program!$B$3</f>
        <v>42633.395833333336</v>
      </c>
      <c r="F3" s="70">
        <f>Program!$B$4</f>
        <v>42642.458333333336</v>
      </c>
      <c r="G3" s="70">
        <f>Program!$B$5</f>
        <v>42654.479166666664</v>
      </c>
      <c r="H3" s="70">
        <f>Program!$B$6</f>
        <v>42663.458333333336</v>
      </c>
      <c r="I3" s="70">
        <f>Program!$B$7</f>
        <v>42675.479166666664</v>
      </c>
      <c r="J3" s="70">
        <f>Program!$B$8</f>
        <v>42683.597222222219</v>
      </c>
      <c r="K3" s="70">
        <f>Program!$B$9</f>
        <v>42696.479166666664</v>
      </c>
      <c r="L3" s="70">
        <f>Program!$B$10</f>
        <v>42702.416666666664</v>
      </c>
      <c r="M3" s="70">
        <f>Program!$B$11</f>
        <v>42717.479166666664</v>
      </c>
      <c r="N3" s="71" t="str">
        <f>[2]Resultat!M2</f>
        <v>Borta</v>
      </c>
      <c r="O3" s="71" t="e">
        <f>[2]Resultat!N2</f>
        <v>#REF!</v>
      </c>
      <c r="P3" s="72" t="s">
        <v>96</v>
      </c>
    </row>
    <row r="4" spans="1:16" ht="21.95" customHeight="1" thickBot="1">
      <c r="A4" s="73" t="s">
        <v>133</v>
      </c>
      <c r="B4" s="74"/>
      <c r="C4" s="75">
        <f t="shared" ref="C4:M4" si="0">IF(LEFT(C1,4)="Pers",0,IF(LEFT(C1,4)="Bjuv",7,IF(LEFT(C1,4)="Bjär",12.5,IF(LEFT(C1,4)="Båst",12.5,IF(LEFT(C1,4)="Hels",10,IF(LEFT(C1,4)="Höga",12,IF(LEFT(C1,4)="Eslö",10,IF(LEFT(C1,4)="Höör",8,IF(LEFT(C1,4)="Klip",4,IF(LEFT(C1,4)="Land",13.5,IF(LEFT(C1,4)="Sval",8,IF(LEFT(C1,4)="Tyri",3,IF(LEFT(C1,4)="Åsto",6,IF(LEFT(C1,4)="Änge",9.5,IF(LEFT(C1,4)="Örke",4.5,0)))))))))))))))</f>
        <v>0</v>
      </c>
      <c r="D4" s="75">
        <f t="shared" ref="D4" si="1">IF(LEFT(D1,4)="Pers",0,IF(LEFT(D1,4)="Bjuv",7,IF(LEFT(D1,4)="Bjär",12.5,IF(LEFT(D1,4)="Båst",12.5,IF(LEFT(D1,4)="Hels",10,IF(LEFT(D1,4)="Höga",12,IF(LEFT(D1,4)="Eslö",10,IF(LEFT(D1,4)="Höör",8,IF(LEFT(D1,4)="Klip",4,IF(LEFT(D1,4)="Land",13.5,IF(LEFT(D1,4)="Sval",8,IF(LEFT(D1,4)="Tyri",3,IF(LEFT(D1,4)="Åsto",6,IF(LEFT(D1,4)="Änge",9.5,IF(LEFT(D1,4)="Örke",4.5,0)))))))))))))))</f>
        <v>8</v>
      </c>
      <c r="E4" s="75">
        <f t="shared" si="0"/>
        <v>0</v>
      </c>
      <c r="F4" s="75">
        <f t="shared" si="0"/>
        <v>10</v>
      </c>
      <c r="G4" s="75">
        <f t="shared" si="0"/>
        <v>0</v>
      </c>
      <c r="H4" s="75">
        <f t="shared" si="0"/>
        <v>6</v>
      </c>
      <c r="I4" s="75">
        <f t="shared" si="0"/>
        <v>0</v>
      </c>
      <c r="J4" s="75">
        <f t="shared" si="0"/>
        <v>7</v>
      </c>
      <c r="K4" s="75">
        <f t="shared" si="0"/>
        <v>0</v>
      </c>
      <c r="L4" s="75">
        <f t="shared" si="0"/>
        <v>12</v>
      </c>
      <c r="M4" s="75">
        <f t="shared" si="0"/>
        <v>0</v>
      </c>
      <c r="N4" s="76">
        <f>[2]Resultat!M3</f>
        <v>41752</v>
      </c>
      <c r="O4" s="76" t="e">
        <f>[2]Resultat!N3</f>
        <v>#REF!</v>
      </c>
      <c r="P4" s="77"/>
    </row>
    <row r="5" spans="1:16" ht="21.95" customHeight="1">
      <c r="A5" s="78" t="str">
        <f>Index!$G$2</f>
        <v>Benny</v>
      </c>
      <c r="B5" s="80">
        <f>SUMIF(C5:O5,"&lt;&gt;90")*10</f>
        <v>0</v>
      </c>
      <c r="C5" s="135">
        <v>90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79"/>
      <c r="O5" s="79"/>
      <c r="P5" s="84" t="str">
        <f t="shared" ref="P5:P20" si="2">IF(B5&gt;0,B5*1.85,"")</f>
        <v/>
      </c>
    </row>
    <row r="6" spans="1:16" ht="21.95" customHeight="1">
      <c r="A6" s="68" t="str">
        <f>Index!$G$3</f>
        <v>Britt S</v>
      </c>
      <c r="B6" s="80">
        <f t="shared" ref="B6:B20" si="3">SUMIF(C6:O6,"&lt;&gt;90")*10</f>
        <v>0</v>
      </c>
      <c r="C6" s="81">
        <v>90</v>
      </c>
      <c r="D6" s="81"/>
      <c r="E6" s="81"/>
      <c r="F6" s="81"/>
      <c r="G6" s="81"/>
      <c r="H6" s="81"/>
      <c r="I6" s="82"/>
      <c r="J6" s="81"/>
      <c r="K6" s="82"/>
      <c r="L6" s="82"/>
      <c r="M6" s="82"/>
      <c r="N6" s="83"/>
      <c r="O6" s="83"/>
      <c r="P6" s="84" t="str">
        <f t="shared" si="2"/>
        <v/>
      </c>
    </row>
    <row r="7" spans="1:16" ht="21.95" customHeight="1">
      <c r="A7" s="68" t="str">
        <f>Index!$G$4</f>
        <v>Karl-Uno J</v>
      </c>
      <c r="B7" s="80">
        <f t="shared" si="3"/>
        <v>0</v>
      </c>
      <c r="C7" s="81"/>
      <c r="D7" s="81"/>
      <c r="E7" s="81"/>
      <c r="F7" s="81"/>
      <c r="G7" s="81"/>
      <c r="H7" s="81"/>
      <c r="I7" s="82"/>
      <c r="J7" s="81"/>
      <c r="K7" s="82"/>
      <c r="L7" s="82"/>
      <c r="M7" s="82"/>
      <c r="N7" s="83"/>
      <c r="O7" s="83"/>
      <c r="P7" s="84" t="str">
        <f t="shared" si="2"/>
        <v/>
      </c>
    </row>
    <row r="8" spans="1:16" ht="21.95" customHeight="1">
      <c r="A8" s="68" t="str">
        <f>Index!$G$5</f>
        <v>Kenth L</v>
      </c>
      <c r="B8" s="80">
        <f t="shared" si="3"/>
        <v>0</v>
      </c>
      <c r="C8" s="81">
        <v>90</v>
      </c>
      <c r="D8" s="81"/>
      <c r="E8" s="81"/>
      <c r="F8" s="81"/>
      <c r="G8" s="81"/>
      <c r="H8" s="81"/>
      <c r="I8" s="82"/>
      <c r="J8" s="81"/>
      <c r="K8" s="82"/>
      <c r="L8" s="82"/>
      <c r="M8" s="82"/>
      <c r="N8" s="83"/>
      <c r="O8" s="83"/>
      <c r="P8" s="84" t="str">
        <f t="shared" si="2"/>
        <v/>
      </c>
    </row>
    <row r="9" spans="1:16" ht="21.95" customHeight="1">
      <c r="A9" s="68" t="str">
        <f>Index!$G$6</f>
        <v>Lars K</v>
      </c>
      <c r="B9" s="80">
        <f t="shared" si="3"/>
        <v>0</v>
      </c>
      <c r="C9" s="81">
        <v>90</v>
      </c>
      <c r="D9" s="81"/>
      <c r="E9" s="81"/>
      <c r="F9" s="81"/>
      <c r="G9" s="81"/>
      <c r="H9" s="81"/>
      <c r="I9" s="82"/>
      <c r="J9" s="81"/>
      <c r="K9" s="82"/>
      <c r="L9" s="82"/>
      <c r="M9" s="82"/>
      <c r="N9" s="83"/>
      <c r="O9" s="83"/>
      <c r="P9" s="84" t="str">
        <f t="shared" si="2"/>
        <v/>
      </c>
    </row>
    <row r="10" spans="1:16" ht="21.95" customHeight="1">
      <c r="A10" s="68" t="str">
        <f>Index!$G$7</f>
        <v>Per-Ove J.</v>
      </c>
      <c r="B10" s="80">
        <f t="shared" si="3"/>
        <v>0</v>
      </c>
      <c r="C10" s="81">
        <v>90</v>
      </c>
      <c r="D10" s="81"/>
      <c r="E10" s="81"/>
      <c r="F10" s="81"/>
      <c r="G10" s="81"/>
      <c r="H10" s="81"/>
      <c r="I10" s="82"/>
      <c r="J10" s="81"/>
      <c r="K10" s="82"/>
      <c r="L10" s="82"/>
      <c r="M10" s="82"/>
      <c r="N10" s="83"/>
      <c r="O10" s="83"/>
      <c r="P10" s="84" t="str">
        <f t="shared" si="2"/>
        <v/>
      </c>
    </row>
    <row r="11" spans="1:16" ht="21.95" customHeight="1">
      <c r="A11" s="68" t="str">
        <f>Index!$G$8</f>
        <v>Thure K</v>
      </c>
      <c r="B11" s="80">
        <f t="shared" si="3"/>
        <v>0</v>
      </c>
      <c r="C11" s="81">
        <v>90</v>
      </c>
      <c r="D11" s="81"/>
      <c r="E11" s="81"/>
      <c r="F11" s="81"/>
      <c r="G11" s="81"/>
      <c r="H11" s="81"/>
      <c r="I11" s="82"/>
      <c r="J11" s="81"/>
      <c r="K11" s="82"/>
      <c r="L11" s="82"/>
      <c r="M11" s="82"/>
      <c r="N11" s="83"/>
      <c r="O11" s="83"/>
      <c r="P11" s="84" t="str">
        <f t="shared" si="2"/>
        <v/>
      </c>
    </row>
    <row r="12" spans="1:16" ht="21.95" customHeight="1">
      <c r="A12" s="68" t="str">
        <f>Index!$G$9</f>
        <v>Torsten A</v>
      </c>
      <c r="B12" s="80">
        <f t="shared" si="3"/>
        <v>0</v>
      </c>
      <c r="C12" s="81">
        <v>90</v>
      </c>
      <c r="D12" s="81"/>
      <c r="E12" s="81"/>
      <c r="F12" s="81"/>
      <c r="G12" s="81"/>
      <c r="H12" s="81"/>
      <c r="I12" s="82"/>
      <c r="J12" s="81"/>
      <c r="K12" s="82"/>
      <c r="L12" s="82"/>
      <c r="M12" s="82"/>
      <c r="N12" s="83"/>
      <c r="O12" s="83"/>
      <c r="P12" s="84" t="str">
        <f t="shared" si="2"/>
        <v/>
      </c>
    </row>
    <row r="13" spans="1:16" ht="21.95" customHeight="1">
      <c r="A13" s="68" t="str">
        <f>Index!$G$10</f>
        <v>Yngve H</v>
      </c>
      <c r="B13" s="80">
        <f t="shared" si="3"/>
        <v>0</v>
      </c>
      <c r="C13" s="81">
        <v>90</v>
      </c>
      <c r="D13" s="81"/>
      <c r="E13" s="81"/>
      <c r="F13" s="81"/>
      <c r="G13" s="81"/>
      <c r="H13" s="81"/>
      <c r="I13" s="82"/>
      <c r="J13" s="81"/>
      <c r="K13" s="82"/>
      <c r="L13" s="82"/>
      <c r="M13" s="82"/>
      <c r="N13" s="83"/>
      <c r="O13" s="83"/>
      <c r="P13" s="84" t="str">
        <f t="shared" si="2"/>
        <v/>
      </c>
    </row>
    <row r="14" spans="1:16" ht="21.95" customHeight="1">
      <c r="A14" s="68" t="str">
        <f>Index!$G$11</f>
        <v>Yvind C.</v>
      </c>
      <c r="B14" s="80">
        <f t="shared" si="3"/>
        <v>0</v>
      </c>
      <c r="C14" s="81"/>
      <c r="D14" s="81"/>
      <c r="E14" s="81"/>
      <c r="F14" s="81"/>
      <c r="G14" s="81"/>
      <c r="H14" s="81"/>
      <c r="I14" s="82"/>
      <c r="J14" s="81"/>
      <c r="K14" s="82"/>
      <c r="L14" s="82"/>
      <c r="M14" s="82"/>
      <c r="N14" s="83"/>
      <c r="O14" s="83"/>
      <c r="P14" s="84" t="str">
        <f t="shared" si="2"/>
        <v/>
      </c>
    </row>
    <row r="15" spans="1:16" ht="21.95" customHeight="1">
      <c r="A15" s="133" t="str">
        <f>Index!$G$12</f>
        <v xml:space="preserve"> </v>
      </c>
      <c r="B15" s="80">
        <f t="shared" si="3"/>
        <v>0</v>
      </c>
      <c r="C15" s="81"/>
      <c r="D15" s="81"/>
      <c r="E15" s="81"/>
      <c r="F15" s="81"/>
      <c r="G15" s="81"/>
      <c r="H15" s="81"/>
      <c r="I15" s="82"/>
      <c r="J15" s="81"/>
      <c r="K15" s="82"/>
      <c r="L15" s="82"/>
      <c r="M15" s="82"/>
      <c r="N15" s="83"/>
      <c r="O15" s="83"/>
      <c r="P15" s="84" t="str">
        <f t="shared" si="2"/>
        <v/>
      </c>
    </row>
    <row r="16" spans="1:16" ht="21.95" customHeight="1">
      <c r="A16" s="133" t="str">
        <f>Index!$G$13</f>
        <v xml:space="preserve"> </v>
      </c>
      <c r="B16" s="80">
        <f t="shared" si="3"/>
        <v>0</v>
      </c>
      <c r="C16" s="81"/>
      <c r="D16" s="81"/>
      <c r="E16" s="81"/>
      <c r="F16" s="81"/>
      <c r="G16" s="81"/>
      <c r="H16" s="81"/>
      <c r="I16" s="82"/>
      <c r="J16" s="81"/>
      <c r="K16" s="82"/>
      <c r="L16" s="82"/>
      <c r="M16" s="82"/>
      <c r="N16" s="83"/>
      <c r="O16" s="83"/>
      <c r="P16" s="84" t="str">
        <f t="shared" si="2"/>
        <v/>
      </c>
    </row>
    <row r="17" spans="1:16" ht="21.95" customHeight="1">
      <c r="A17" s="133" t="str">
        <f>Index!$G$14</f>
        <v xml:space="preserve"> </v>
      </c>
      <c r="B17" s="80">
        <f t="shared" si="3"/>
        <v>0</v>
      </c>
      <c r="C17" s="81"/>
      <c r="D17" s="81"/>
      <c r="E17" s="81"/>
      <c r="F17" s="81"/>
      <c r="G17" s="81"/>
      <c r="H17" s="81"/>
      <c r="I17" s="82"/>
      <c r="J17" s="81"/>
      <c r="K17" s="82"/>
      <c r="L17" s="82"/>
      <c r="M17" s="82"/>
      <c r="N17" s="83"/>
      <c r="O17" s="83"/>
      <c r="P17" s="84" t="str">
        <f t="shared" si="2"/>
        <v/>
      </c>
    </row>
    <row r="18" spans="1:16" ht="21.95" customHeight="1">
      <c r="A18" s="134" t="str">
        <f>Index!$G$15</f>
        <v xml:space="preserve"> </v>
      </c>
      <c r="B18" s="80">
        <f t="shared" si="3"/>
        <v>0</v>
      </c>
      <c r="C18" s="81"/>
      <c r="D18" s="81"/>
      <c r="E18" s="81"/>
      <c r="F18" s="81"/>
      <c r="G18" s="81"/>
      <c r="H18" s="81"/>
      <c r="I18" s="82"/>
      <c r="J18" s="81"/>
      <c r="K18" s="82"/>
      <c r="L18" s="82"/>
      <c r="M18" s="82"/>
      <c r="N18" s="83"/>
      <c r="O18" s="83"/>
      <c r="P18" s="84" t="str">
        <f t="shared" si="2"/>
        <v/>
      </c>
    </row>
    <row r="19" spans="1:16" ht="21.95" customHeight="1">
      <c r="A19" s="134" t="s">
        <v>95</v>
      </c>
      <c r="B19" s="80">
        <f t="shared" si="3"/>
        <v>0</v>
      </c>
      <c r="C19" s="81"/>
      <c r="D19" s="81"/>
      <c r="E19" s="81"/>
      <c r="F19" s="81"/>
      <c r="G19" s="81"/>
      <c r="H19" s="81"/>
      <c r="I19" s="82"/>
      <c r="J19" s="81"/>
      <c r="K19" s="82"/>
      <c r="L19" s="82"/>
      <c r="M19" s="82"/>
      <c r="N19" s="83"/>
      <c r="O19" s="83"/>
      <c r="P19" s="84" t="str">
        <f t="shared" si="2"/>
        <v/>
      </c>
    </row>
    <row r="20" spans="1:16" ht="21.95" customHeight="1">
      <c r="A20" s="134" t="s">
        <v>48</v>
      </c>
      <c r="B20" s="80">
        <f t="shared" si="3"/>
        <v>0</v>
      </c>
      <c r="C20" s="81"/>
      <c r="D20" s="81"/>
      <c r="E20" s="81"/>
      <c r="F20" s="81"/>
      <c r="G20" s="81"/>
      <c r="H20" s="81"/>
      <c r="I20" s="82"/>
      <c r="J20" s="81"/>
      <c r="K20" s="82"/>
      <c r="L20" s="82"/>
      <c r="M20" s="82"/>
      <c r="N20" s="83"/>
      <c r="O20" s="83"/>
      <c r="P20" s="84" t="str">
        <f t="shared" si="2"/>
        <v/>
      </c>
    </row>
    <row r="21" spans="1:16" ht="21.95" customHeight="1">
      <c r="A21" s="86" t="s">
        <v>134</v>
      </c>
      <c r="B21" s="87"/>
      <c r="C21" s="88">
        <v>600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89"/>
      <c r="P21" s="90"/>
    </row>
    <row r="22" spans="1:16" ht="21.95" customHeight="1" thickBot="1">
      <c r="A22" s="91" t="s">
        <v>135</v>
      </c>
      <c r="B22" s="92">
        <f>SUM(B6:B20)</f>
        <v>0</v>
      </c>
      <c r="C22" s="93">
        <f>$E$31*COUNTIF(C5:C20,"&gt;0")-C21</f>
        <v>120</v>
      </c>
      <c r="D22" s="93">
        <f t="shared" ref="D22:M22" si="4">$E$31*COUNTIF(D5:D20,"&gt;0")-D21</f>
        <v>0</v>
      </c>
      <c r="E22" s="93">
        <f t="shared" si="4"/>
        <v>0</v>
      </c>
      <c r="F22" s="93">
        <f t="shared" si="4"/>
        <v>0</v>
      </c>
      <c r="G22" s="93">
        <f t="shared" si="4"/>
        <v>0</v>
      </c>
      <c r="H22" s="93">
        <f t="shared" si="4"/>
        <v>0</v>
      </c>
      <c r="I22" s="93">
        <f t="shared" si="4"/>
        <v>0</v>
      </c>
      <c r="J22" s="93">
        <f t="shared" si="4"/>
        <v>0</v>
      </c>
      <c r="K22" s="93">
        <f t="shared" si="4"/>
        <v>0</v>
      </c>
      <c r="L22" s="93">
        <f t="shared" si="4"/>
        <v>0</v>
      </c>
      <c r="M22" s="93">
        <f t="shared" si="4"/>
        <v>0</v>
      </c>
      <c r="N22" s="93">
        <f>75*COUNTIF(N6:N20,"&gt;0")-N21</f>
        <v>0</v>
      </c>
      <c r="O22" s="93">
        <f>75*COUNTIF(O6:O20,"&gt;0")-O21</f>
        <v>0</v>
      </c>
      <c r="P22" s="94">
        <f>SUM(C22:O22)</f>
        <v>120</v>
      </c>
    </row>
    <row r="23" spans="1:16" ht="15.75" thickTop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5" spans="1:16" ht="18">
      <c r="A25" s="97" t="s">
        <v>136</v>
      </c>
      <c r="B25" s="98"/>
      <c r="C25" s="99"/>
      <c r="D25" s="100"/>
      <c r="E25" s="100">
        <f>$P$22</f>
        <v>120</v>
      </c>
      <c r="G25" s="101" t="s">
        <v>137</v>
      </c>
      <c r="I25" s="102">
        <v>0</v>
      </c>
      <c r="J25" s="103"/>
      <c r="K25" s="101"/>
      <c r="L25" s="101"/>
      <c r="M25" s="101" t="s">
        <v>96</v>
      </c>
      <c r="N25" s="101"/>
      <c r="O25" s="101"/>
      <c r="P25" s="104">
        <f>E25-I25</f>
        <v>120</v>
      </c>
    </row>
    <row r="26" spans="1:16" ht="18">
      <c r="A26" s="97"/>
      <c r="B26" s="98"/>
      <c r="C26" s="99"/>
      <c r="D26" s="100"/>
      <c r="E26" s="100"/>
      <c r="G26" s="101"/>
      <c r="I26" s="102"/>
      <c r="J26" s="103"/>
      <c r="K26" s="101"/>
      <c r="L26" s="101"/>
      <c r="M26" s="101"/>
      <c r="N26" s="101"/>
      <c r="O26" s="101"/>
      <c r="P26" s="104"/>
    </row>
    <row r="27" spans="1:16" ht="18">
      <c r="A27" s="97" t="s">
        <v>138</v>
      </c>
      <c r="B27" s="98"/>
      <c r="C27" s="99"/>
      <c r="D27" s="100"/>
      <c r="E27" s="100"/>
      <c r="G27" s="101"/>
      <c r="I27" s="102"/>
      <c r="J27" s="103"/>
      <c r="K27" s="101"/>
      <c r="L27" s="101"/>
      <c r="M27" s="101"/>
      <c r="N27" s="101"/>
      <c r="O27" s="101"/>
      <c r="P27" s="104"/>
    </row>
    <row r="28" spans="1:16" ht="18">
      <c r="A28" s="61"/>
      <c r="B28" s="61"/>
    </row>
    <row r="29" spans="1:16" ht="18">
      <c r="A29" s="105" t="s">
        <v>139</v>
      </c>
      <c r="B29" s="106"/>
      <c r="C29" s="106"/>
      <c r="D29" s="106"/>
      <c r="E29" s="107">
        <f>SUM(P6:P20)</f>
        <v>0</v>
      </c>
    </row>
    <row r="31" spans="1:16" s="117" customFormat="1" ht="18">
      <c r="A31" s="108" t="s">
        <v>140</v>
      </c>
      <c r="B31" s="109"/>
      <c r="C31" s="110"/>
      <c r="D31" s="111"/>
      <c r="E31" s="112">
        <f>Index!$E$16</f>
        <v>90</v>
      </c>
      <c r="F31" s="110"/>
      <c r="G31" s="108"/>
      <c r="H31" s="113"/>
      <c r="I31" s="113"/>
      <c r="J31" s="114"/>
      <c r="K31" s="115"/>
      <c r="L31" s="115"/>
      <c r="M31" s="109"/>
      <c r="N31" s="109"/>
      <c r="O31" s="109"/>
      <c r="P31" s="116"/>
    </row>
    <row r="32" spans="1:16" s="117" customFormat="1">
      <c r="B32" s="109"/>
      <c r="C32" s="110"/>
      <c r="D32" s="111"/>
      <c r="E32" s="109"/>
      <c r="F32" s="110"/>
      <c r="G32" s="111"/>
      <c r="H32" s="109"/>
      <c r="I32" s="109"/>
      <c r="J32" s="110"/>
      <c r="K32" s="109"/>
      <c r="L32" s="109"/>
      <c r="M32" s="109"/>
      <c r="N32" s="109"/>
      <c r="O32" s="109"/>
      <c r="P32" s="116"/>
    </row>
    <row r="33" spans="2:16" s="117" customFormat="1">
      <c r="B33" s="118"/>
      <c r="C33" s="118"/>
      <c r="D33" s="118"/>
      <c r="E33" s="118"/>
      <c r="F33" s="118"/>
      <c r="G33" s="118"/>
      <c r="H33" s="118"/>
      <c r="I33" s="118"/>
      <c r="J33" s="119"/>
      <c r="K33" s="109"/>
      <c r="L33" s="109"/>
      <c r="M33" s="109"/>
      <c r="N33" s="109"/>
      <c r="O33" s="109"/>
      <c r="P33" s="116"/>
    </row>
  </sheetData>
  <sheetProtection password="F29D" sheet="1" objects="1" scenarios="1"/>
  <conditionalFormatting sqref="C5:M20">
    <cfRule type="cellIs" dxfId="3" priority="2" operator="equal">
      <formula>$E$31</formula>
    </cfRule>
    <cfRule type="cellIs" dxfId="2" priority="1" operator="notEqual">
      <formula>$E$31</formula>
    </cfRule>
  </conditionalFormatting>
  <pageMargins left="0.98425196850393704" right="0.98425196850393704" top="0.98425196850393704" bottom="0.98425196850393704" header="0.51181102362204722" footer="0.51181102362204722"/>
  <pageSetup paperSize="9" scale="76" orientation="landscape" r:id="rId1"/>
  <headerFooter alignWithMargins="0">
    <oddHeader>&amp;L&amp;"Arial,Fet"&amp;14&amp;K04-014BK74, Lag 3&amp;C&amp;"Arial,Fet"&amp;14&amp;K04-014Startavgifter och bilkostnader&amp;R&amp;"Arial,Fet"&amp;14&amp;K04-014HT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topLeftCell="A13" workbookViewId="0">
      <selection activeCell="M22" sqref="M22"/>
    </sheetView>
  </sheetViews>
  <sheetFormatPr defaultRowHeight="15"/>
  <cols>
    <col min="1" max="1" width="17.28515625" style="62" customWidth="1"/>
    <col min="2" max="2" width="12" style="62" customWidth="1"/>
    <col min="3" max="13" width="10.7109375" style="62" customWidth="1"/>
    <col min="14" max="15" width="10.7109375" style="62" hidden="1" customWidth="1"/>
    <col min="16" max="16" width="16.5703125" customWidth="1"/>
    <col min="17" max="16384" width="9.140625" style="62"/>
  </cols>
  <sheetData>
    <row r="1" spans="1:16" ht="21.95" customHeight="1" thickTop="1" thickBot="1">
      <c r="A1" s="63" t="s">
        <v>130</v>
      </c>
      <c r="B1" s="64" t="s">
        <v>131</v>
      </c>
      <c r="C1" s="65" t="str">
        <f>Program!$D$14</f>
        <v>Tyringe 1 </v>
      </c>
      <c r="D1" s="65" t="str">
        <f>Program!$D$15</f>
        <v>Perstorp 1 </v>
      </c>
      <c r="E1" s="65" t="str">
        <f>Program!$D$16</f>
        <v>Ängelholm 3 </v>
      </c>
      <c r="F1" s="65" t="str">
        <f>Program!$D$17</f>
        <v>Perstorp 1 </v>
      </c>
      <c r="G1" s="65" t="str">
        <f>Program!$D$18</f>
        <v>Klippan 1 </v>
      </c>
      <c r="H1" s="65" t="str">
        <f>Program!$D$19</f>
        <v>Perstorp 1 </v>
      </c>
      <c r="I1" s="65" t="str">
        <f>Program!$D$20</f>
        <v>Eslöv 1 </v>
      </c>
      <c r="J1" s="65" t="str">
        <f>Program!$D$21</f>
        <v>Perstorp 1 </v>
      </c>
      <c r="K1" s="65" t="str">
        <f>Program!$D$22</f>
        <v>Landskrona 1 </v>
      </c>
      <c r="L1" s="65" t="str">
        <f>Program!$D$23</f>
        <v>Perstorp 1 </v>
      </c>
      <c r="M1" s="65" t="str">
        <f>Program!$D$24</f>
        <v>Örkelljunga 1 </v>
      </c>
      <c r="N1" s="66" t="str">
        <f>[2]Resultat!M1</f>
        <v>Svalöv 4</v>
      </c>
      <c r="O1" s="66" t="e">
        <f>[2]Resultat!N1</f>
        <v>#REF!</v>
      </c>
      <c r="P1" s="67" t="s">
        <v>35</v>
      </c>
    </row>
    <row r="2" spans="1:16" ht="21.95" customHeight="1" thickTop="1">
      <c r="A2" s="63" t="s">
        <v>132</v>
      </c>
      <c r="B2" s="64"/>
      <c r="C2" s="65" t="str">
        <f>Program!$F$14</f>
        <v>  Perstorp 1</v>
      </c>
      <c r="D2" s="65" t="str">
        <f>Program!$F$15</f>
        <v>  Höör 1</v>
      </c>
      <c r="E2" s="65" t="str">
        <f>Program!$F$16</f>
        <v>  Perstorp 1</v>
      </c>
      <c r="F2" s="65" t="str">
        <f>Program!$F$17</f>
        <v>  Helsingborg 1</v>
      </c>
      <c r="G2" s="65" t="str">
        <f>Program!$F$18</f>
        <v>  Perstorp 1</v>
      </c>
      <c r="H2" s="65" t="str">
        <f>Program!$F$19</f>
        <v>  Åstorp 1</v>
      </c>
      <c r="I2" s="65" t="str">
        <f>Program!$F$20</f>
        <v>  Perstorp 1</v>
      </c>
      <c r="J2" s="65" t="str">
        <f>Program!$F$21</f>
        <v>  Bjuv 1</v>
      </c>
      <c r="K2" s="65" t="str">
        <f>Program!$F$22</f>
        <v>  Perstorp 1</v>
      </c>
      <c r="L2" s="65" t="str">
        <f>Program!$F$23</f>
        <v>  Höganäs 1</v>
      </c>
      <c r="M2" s="65" t="str">
        <f>Program!$F$24</f>
        <v>  Perstorp 1</v>
      </c>
      <c r="N2" s="66" t="str">
        <f>[2]Resultat!M2</f>
        <v>Borta</v>
      </c>
      <c r="O2" s="66" t="e">
        <f>[2]Resultat!N2</f>
        <v>#REF!</v>
      </c>
      <c r="P2" s="67" t="s">
        <v>35</v>
      </c>
    </row>
    <row r="3" spans="1:16" ht="21.95" customHeight="1">
      <c r="A3" s="68" t="s">
        <v>20</v>
      </c>
      <c r="B3" s="69"/>
      <c r="C3" s="70">
        <f>Program!$B$14</f>
        <v>42747.4375</v>
      </c>
      <c r="D3" s="70">
        <f>Program!$B$15</f>
        <v>42752.479166666664</v>
      </c>
      <c r="E3" s="70">
        <f>Program!$B$16</f>
        <v>42762.395833333336</v>
      </c>
      <c r="F3" s="70">
        <f>Program!$B$17</f>
        <v>42766.395833333336</v>
      </c>
      <c r="G3" s="70">
        <f>Program!$B$18</f>
        <v>42773.458333333336</v>
      </c>
      <c r="H3" s="70">
        <f>Program!$B$19</f>
        <v>42794.5625</v>
      </c>
      <c r="I3" s="70">
        <f>Program!$B$20</f>
        <v>42802.46875</v>
      </c>
      <c r="J3" s="70">
        <f>Program!$B$21</f>
        <v>42815.5625</v>
      </c>
      <c r="K3" s="70">
        <f>Program!$B$22</f>
        <v>42822.416666666664</v>
      </c>
      <c r="L3" s="70">
        <f>Program!$B$23</f>
        <v>42843.395833333336</v>
      </c>
      <c r="M3" s="70">
        <f>Program!$B$24</f>
        <v>42850.395833333336</v>
      </c>
      <c r="N3" s="71" t="str">
        <f>[2]Resultat!M2</f>
        <v>Borta</v>
      </c>
      <c r="O3" s="71" t="e">
        <f>[2]Resultat!N2</f>
        <v>#REF!</v>
      </c>
      <c r="P3" s="72" t="s">
        <v>96</v>
      </c>
    </row>
    <row r="4" spans="1:16" ht="21.95" customHeight="1" thickBot="1">
      <c r="A4" s="73" t="s">
        <v>133</v>
      </c>
      <c r="B4" s="74"/>
      <c r="C4" s="75">
        <f t="shared" ref="C4:M4" si="0">IF(LEFT(C1,4)="Pers",0,IF(LEFT(C1,4)="Bjuv",7,IF(LEFT(C1,4)="Bjär",12.5,IF(LEFT(C1,4)="Båst",12.5,IF(LEFT(C1,4)="Hels",10,IF(LEFT(C1,4)="Höga",12,IF(LEFT(C1,4)="Eslö",10,IF(LEFT(C1,4)="Höör",8,IF(LEFT(C1,4)="Klip",4,IF(LEFT(C1,4)="Land",13.5,IF(LEFT(C1,4)="Sval",8,IF(LEFT(C1,4)="Tyri",3,IF(LEFT(C1,4)="Åsto",6,IF(LEFT(C1,4)="Änge",9.5,IF(LEFT(C1,4)="Örke",4.5,0)))))))))))))))</f>
        <v>3</v>
      </c>
      <c r="D4" s="75">
        <f t="shared" si="0"/>
        <v>0</v>
      </c>
      <c r="E4" s="75">
        <f t="shared" si="0"/>
        <v>9.5</v>
      </c>
      <c r="F4" s="75">
        <f t="shared" si="0"/>
        <v>0</v>
      </c>
      <c r="G4" s="75">
        <f t="shared" si="0"/>
        <v>4</v>
      </c>
      <c r="H4" s="75">
        <f t="shared" si="0"/>
        <v>0</v>
      </c>
      <c r="I4" s="75">
        <f t="shared" si="0"/>
        <v>10</v>
      </c>
      <c r="J4" s="75">
        <f t="shared" si="0"/>
        <v>0</v>
      </c>
      <c r="K4" s="75">
        <f t="shared" si="0"/>
        <v>13.5</v>
      </c>
      <c r="L4" s="75">
        <f t="shared" si="0"/>
        <v>0</v>
      </c>
      <c r="M4" s="75">
        <f t="shared" si="0"/>
        <v>4.5</v>
      </c>
      <c r="N4" s="76">
        <f>[2]Resultat!M3</f>
        <v>41752</v>
      </c>
      <c r="O4" s="76" t="e">
        <f>[2]Resultat!N3</f>
        <v>#REF!</v>
      </c>
      <c r="P4" s="77"/>
    </row>
    <row r="5" spans="1:16" ht="21.95" customHeight="1">
      <c r="A5" s="78" t="str">
        <f>Index!$G$2</f>
        <v>Benny</v>
      </c>
      <c r="B5" s="80">
        <f>SUMIF(C5:O5,"&lt;&gt;90")*10</f>
        <v>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79"/>
      <c r="O5" s="79"/>
      <c r="P5" s="84" t="str">
        <f>IF(B5&gt;0,INT(B5*1.85+0.5),"")</f>
        <v/>
      </c>
    </row>
    <row r="6" spans="1:16" ht="21.95" customHeight="1">
      <c r="A6" s="68" t="str">
        <f>Index!$G$3</f>
        <v>Britt S</v>
      </c>
      <c r="B6" s="80">
        <f t="shared" ref="B6:B20" si="1">SUMIF(C6:O6,"&lt;&gt;90")*10</f>
        <v>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83"/>
      <c r="O6" s="83"/>
      <c r="P6" s="84" t="str">
        <f t="shared" ref="P6:P20" si="2">IF(B6&gt;0,INT(B6*1.85+0.5),"")</f>
        <v/>
      </c>
    </row>
    <row r="7" spans="1:16" ht="21.95" customHeight="1">
      <c r="A7" s="68" t="str">
        <f>Index!$G$4</f>
        <v>Karl-Uno J</v>
      </c>
      <c r="B7" s="80">
        <f t="shared" si="1"/>
        <v>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83"/>
      <c r="O7" s="83"/>
      <c r="P7" s="84" t="str">
        <f t="shared" si="2"/>
        <v/>
      </c>
    </row>
    <row r="8" spans="1:16" ht="21.95" customHeight="1">
      <c r="A8" s="68" t="str">
        <f>Index!$G$5</f>
        <v>Kenth L</v>
      </c>
      <c r="B8" s="80">
        <f t="shared" si="1"/>
        <v>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83"/>
      <c r="O8" s="83"/>
      <c r="P8" s="84" t="str">
        <f t="shared" si="2"/>
        <v/>
      </c>
    </row>
    <row r="9" spans="1:16" ht="21.95" customHeight="1">
      <c r="A9" s="68" t="str">
        <f>Index!$G$6</f>
        <v>Lars K</v>
      </c>
      <c r="B9" s="80">
        <f t="shared" si="1"/>
        <v>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83"/>
      <c r="O9" s="83"/>
      <c r="P9" s="84" t="str">
        <f t="shared" si="2"/>
        <v/>
      </c>
    </row>
    <row r="10" spans="1:16" ht="21.95" customHeight="1">
      <c r="A10" s="68" t="str">
        <f>Index!$G$7</f>
        <v>Per-Ove J.</v>
      </c>
      <c r="B10" s="80">
        <f t="shared" si="1"/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83"/>
      <c r="O10" s="83"/>
      <c r="P10" s="84" t="str">
        <f t="shared" si="2"/>
        <v/>
      </c>
    </row>
    <row r="11" spans="1:16" ht="21.95" customHeight="1">
      <c r="A11" s="68" t="str">
        <f>Index!$G$8</f>
        <v>Thure K</v>
      </c>
      <c r="B11" s="80">
        <f t="shared" si="1"/>
        <v>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83"/>
      <c r="O11" s="83"/>
      <c r="P11" s="84" t="str">
        <f t="shared" si="2"/>
        <v/>
      </c>
    </row>
    <row r="12" spans="1:16" ht="21.95" customHeight="1">
      <c r="A12" s="68" t="str">
        <f>Index!$G$9</f>
        <v>Torsten A</v>
      </c>
      <c r="B12" s="80">
        <f t="shared" si="1"/>
        <v>0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83"/>
      <c r="O12" s="83"/>
      <c r="P12" s="84" t="str">
        <f t="shared" si="2"/>
        <v/>
      </c>
    </row>
    <row r="13" spans="1:16" ht="21.95" customHeight="1">
      <c r="A13" s="68" t="str">
        <f>Index!$G$10</f>
        <v>Yngve H</v>
      </c>
      <c r="B13" s="80">
        <f t="shared" si="1"/>
        <v>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83"/>
      <c r="O13" s="83"/>
      <c r="P13" s="84" t="str">
        <f t="shared" si="2"/>
        <v/>
      </c>
    </row>
    <row r="14" spans="1:16" ht="21.95" customHeight="1">
      <c r="A14" s="68" t="str">
        <f>Index!$G$11</f>
        <v>Yvind C.</v>
      </c>
      <c r="B14" s="80">
        <f t="shared" si="1"/>
        <v>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83"/>
      <c r="O14" s="83"/>
      <c r="P14" s="84" t="str">
        <f t="shared" si="2"/>
        <v/>
      </c>
    </row>
    <row r="15" spans="1:16" ht="21.95" customHeight="1">
      <c r="A15" s="133" t="str">
        <f>Index!$G$12</f>
        <v xml:space="preserve"> </v>
      </c>
      <c r="B15" s="80">
        <f t="shared" si="1"/>
        <v>0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83"/>
      <c r="O15" s="83"/>
      <c r="P15" s="84" t="str">
        <f t="shared" si="2"/>
        <v/>
      </c>
    </row>
    <row r="16" spans="1:16" ht="21.95" customHeight="1">
      <c r="A16" s="68" t="str">
        <f>Index!$G$13</f>
        <v xml:space="preserve"> </v>
      </c>
      <c r="B16" s="80">
        <f t="shared" si="1"/>
        <v>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83"/>
      <c r="O16" s="83"/>
      <c r="P16" s="84" t="str">
        <f t="shared" si="2"/>
        <v/>
      </c>
    </row>
    <row r="17" spans="1:16" ht="21.95" customHeight="1">
      <c r="A17" s="85" t="str">
        <f>Index!$G$14</f>
        <v xml:space="preserve"> </v>
      </c>
      <c r="B17" s="80">
        <f t="shared" si="1"/>
        <v>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83"/>
      <c r="O17" s="83"/>
      <c r="P17" s="84" t="str">
        <f t="shared" si="2"/>
        <v/>
      </c>
    </row>
    <row r="18" spans="1:16" ht="21.95" customHeight="1">
      <c r="A18" s="85" t="str">
        <f>Index!$G$15</f>
        <v xml:space="preserve"> </v>
      </c>
      <c r="B18" s="80">
        <f t="shared" si="1"/>
        <v>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83"/>
      <c r="O18" s="83"/>
      <c r="P18" s="84" t="str">
        <f t="shared" si="2"/>
        <v/>
      </c>
    </row>
    <row r="19" spans="1:16" ht="21.95" customHeight="1">
      <c r="A19" s="85" t="s">
        <v>95</v>
      </c>
      <c r="B19" s="80">
        <f t="shared" si="1"/>
        <v>0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83"/>
      <c r="O19" s="83"/>
      <c r="P19" s="84" t="str">
        <f t="shared" si="2"/>
        <v/>
      </c>
    </row>
    <row r="20" spans="1:16" ht="21.95" customHeight="1">
      <c r="A20" s="85" t="s">
        <v>48</v>
      </c>
      <c r="B20" s="80">
        <f t="shared" si="1"/>
        <v>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83"/>
      <c r="O20" s="83"/>
      <c r="P20" s="84" t="str">
        <f t="shared" si="2"/>
        <v/>
      </c>
    </row>
    <row r="21" spans="1:16" ht="21.95" customHeight="1">
      <c r="A21" s="86" t="s">
        <v>134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89"/>
      <c r="P21" s="90"/>
    </row>
    <row r="22" spans="1:16" ht="21.95" customHeight="1" thickBot="1">
      <c r="A22" s="91" t="s">
        <v>135</v>
      </c>
      <c r="B22" s="92">
        <f>SUM(B6:B20)</f>
        <v>0</v>
      </c>
      <c r="C22" s="93">
        <f>$E$31*COUNTIF(C5:C20,"&gt;0")-C21</f>
        <v>0</v>
      </c>
      <c r="D22" s="93">
        <f t="shared" ref="D22:M22" si="3">$E$31*COUNTIF(D5:D20,"&gt;0")-D21</f>
        <v>0</v>
      </c>
      <c r="E22" s="93">
        <f t="shared" si="3"/>
        <v>0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>75*COUNTIF(N6:N20,"&gt;0")-N21</f>
        <v>0</v>
      </c>
      <c r="O22" s="93">
        <f>75*COUNTIF(O6:O20,"&gt;0")-O21</f>
        <v>0</v>
      </c>
      <c r="P22" s="94">
        <f>SUM(C22:O22)</f>
        <v>0</v>
      </c>
    </row>
    <row r="23" spans="1:16" ht="15.75" thickTop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5" spans="1:16" ht="18">
      <c r="A25" s="97" t="s">
        <v>136</v>
      </c>
      <c r="B25" s="98"/>
      <c r="C25" s="99"/>
      <c r="D25" s="100"/>
      <c r="E25" s="147">
        <f>$P$22</f>
        <v>0</v>
      </c>
      <c r="G25" s="101" t="s">
        <v>137</v>
      </c>
      <c r="I25" s="102">
        <v>40</v>
      </c>
      <c r="J25" s="103"/>
      <c r="K25" s="101"/>
      <c r="L25" s="101"/>
      <c r="M25" s="101" t="s">
        <v>96</v>
      </c>
      <c r="N25" s="101"/>
      <c r="O25" s="101"/>
      <c r="P25" s="104">
        <f>E25-I25</f>
        <v>-40</v>
      </c>
    </row>
    <row r="26" spans="1:16" ht="18">
      <c r="A26" s="97"/>
      <c r="B26" s="98"/>
      <c r="C26" s="99"/>
      <c r="D26" s="100"/>
      <c r="E26" s="100"/>
      <c r="G26" s="101"/>
      <c r="I26" s="102"/>
      <c r="J26" s="103"/>
      <c r="K26" s="101"/>
      <c r="L26" s="101"/>
      <c r="M26" s="101"/>
      <c r="N26" s="101"/>
      <c r="O26" s="101"/>
      <c r="P26" s="104"/>
    </row>
    <row r="27" spans="1:16" ht="18">
      <c r="A27" s="97" t="s">
        <v>138</v>
      </c>
      <c r="B27" s="98"/>
      <c r="C27" s="99"/>
      <c r="D27" s="100"/>
      <c r="E27" s="100"/>
      <c r="G27" s="101"/>
      <c r="I27" s="102"/>
      <c r="J27" s="103"/>
      <c r="K27" s="101"/>
      <c r="L27" s="101"/>
      <c r="M27" s="101"/>
      <c r="N27" s="101"/>
      <c r="O27" s="101"/>
      <c r="P27" s="104"/>
    </row>
    <row r="28" spans="1:16" ht="18">
      <c r="A28" s="61"/>
      <c r="B28" s="61"/>
    </row>
    <row r="29" spans="1:16" ht="18">
      <c r="A29" s="105" t="s">
        <v>139</v>
      </c>
      <c r="B29" s="106"/>
      <c r="C29" s="106"/>
      <c r="D29" s="106"/>
      <c r="E29" s="107">
        <f>SUM(P6:P20)</f>
        <v>0</v>
      </c>
    </row>
    <row r="31" spans="1:16" s="117" customFormat="1" ht="18">
      <c r="A31" s="108" t="s">
        <v>140</v>
      </c>
      <c r="B31" s="109"/>
      <c r="C31" s="110"/>
      <c r="D31" s="111"/>
      <c r="E31" s="112">
        <f>Index!$E$17</f>
        <v>90</v>
      </c>
      <c r="F31" s="110"/>
      <c r="G31" s="108"/>
      <c r="H31" s="113"/>
      <c r="I31" s="113"/>
      <c r="J31" s="114"/>
      <c r="K31" s="115"/>
      <c r="L31" s="115"/>
      <c r="M31" s="109"/>
      <c r="N31" s="109"/>
      <c r="O31" s="109"/>
      <c r="P31" s="116"/>
    </row>
    <row r="32" spans="1:16" s="117" customFormat="1">
      <c r="B32" s="109"/>
      <c r="C32" s="110"/>
      <c r="D32" s="111"/>
      <c r="E32" s="109"/>
      <c r="F32" s="110"/>
      <c r="G32" s="111"/>
      <c r="H32" s="109"/>
      <c r="I32" s="109"/>
      <c r="J32" s="110"/>
      <c r="K32" s="109"/>
      <c r="L32" s="109"/>
      <c r="M32" s="109"/>
      <c r="N32" s="109"/>
      <c r="O32" s="109"/>
      <c r="P32" s="116"/>
    </row>
    <row r="33" spans="2:16" s="117" customFormat="1">
      <c r="B33" s="118"/>
      <c r="C33" s="118"/>
      <c r="D33" s="118"/>
      <c r="E33" s="118"/>
      <c r="F33" s="118"/>
      <c r="G33" s="118"/>
      <c r="H33" s="118"/>
      <c r="I33" s="118"/>
      <c r="J33" s="119"/>
      <c r="K33" s="109"/>
      <c r="L33" s="109"/>
      <c r="M33" s="109"/>
      <c r="N33" s="109"/>
      <c r="O33" s="109"/>
      <c r="P33" s="116"/>
    </row>
  </sheetData>
  <sheetProtection password="F29D" sheet="1" objects="1" scenarios="1"/>
  <conditionalFormatting sqref="C5:O20">
    <cfRule type="cellIs" dxfId="1" priority="1" operator="notEqual">
      <formula>$E$31</formula>
    </cfRule>
    <cfRule type="cellIs" dxfId="0" priority="2" operator="equal">
      <formula>$E$31</formula>
    </cfRule>
  </conditionalFormatting>
  <pageMargins left="0.98425196850393704" right="0.98425196850393704" top="0.98425196850393704" bottom="0.98425196850393704" header="0.51181102362204722" footer="0.51181102362204722"/>
  <pageSetup paperSize="9" scale="75" orientation="landscape" r:id="rId1"/>
  <headerFooter alignWithMargins="0">
    <oddHeader>&amp;L&amp;"Arial,Fet"&amp;14&amp;K04-015BK74, Lag 3&amp;C&amp;"Arial,Fet"&amp;14&amp;K04-015Startavgifter och bilkostnader&amp;R&amp;"Arial,Fet"&amp;14&amp;K04-015VT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topLeftCell="A13" workbookViewId="0">
      <selection activeCell="F28" sqref="F28"/>
    </sheetView>
  </sheetViews>
  <sheetFormatPr defaultRowHeight="18.75"/>
  <cols>
    <col min="1" max="1" width="6.28515625" style="142" customWidth="1"/>
    <col min="2" max="2" width="25" style="132" customWidth="1"/>
    <col min="3" max="3" width="3.140625" customWidth="1"/>
    <col min="4" max="4" width="21.5703125" customWidth="1"/>
    <col min="5" max="5" width="3.85546875" customWidth="1"/>
    <col min="6" max="6" width="25.42578125" customWidth="1"/>
  </cols>
  <sheetData>
    <row r="1" spans="1:6" ht="18">
      <c r="A1" s="170">
        <v>1</v>
      </c>
      <c r="B1" s="171">
        <v>42612.479166666664</v>
      </c>
      <c r="C1" s="173"/>
      <c r="D1" s="168" t="s">
        <v>141</v>
      </c>
      <c r="E1" s="172" t="s">
        <v>142</v>
      </c>
      <c r="F1" s="169" t="s">
        <v>143</v>
      </c>
    </row>
    <row r="2" spans="1:6" ht="18">
      <c r="A2" s="170">
        <v>2</v>
      </c>
      <c r="B2" s="171">
        <v>42618.583333333336</v>
      </c>
      <c r="C2" s="173"/>
      <c r="D2" s="170" t="s">
        <v>144</v>
      </c>
      <c r="E2" s="172" t="s">
        <v>142</v>
      </c>
      <c r="F2" s="169" t="s">
        <v>145</v>
      </c>
    </row>
    <row r="3" spans="1:6" ht="18">
      <c r="A3" s="170">
        <v>3</v>
      </c>
      <c r="B3" s="171">
        <v>42633.395833333336</v>
      </c>
      <c r="C3" s="173"/>
      <c r="D3" s="168" t="s">
        <v>141</v>
      </c>
      <c r="E3" s="172" t="s">
        <v>142</v>
      </c>
      <c r="F3" s="169" t="s">
        <v>146</v>
      </c>
    </row>
    <row r="4" spans="1:6" ht="18">
      <c r="A4" s="170">
        <v>4</v>
      </c>
      <c r="B4" s="171">
        <v>42642.458333333336</v>
      </c>
      <c r="C4" s="173"/>
      <c r="D4" s="170" t="s">
        <v>147</v>
      </c>
      <c r="E4" s="172" t="s">
        <v>142</v>
      </c>
      <c r="F4" s="174" t="s">
        <v>145</v>
      </c>
    </row>
    <row r="5" spans="1:6" ht="18">
      <c r="A5" s="170">
        <v>5</v>
      </c>
      <c r="B5" s="171">
        <v>42654.479166666664</v>
      </c>
      <c r="C5" s="173"/>
      <c r="D5" s="168" t="s">
        <v>141</v>
      </c>
      <c r="E5" s="172" t="s">
        <v>142</v>
      </c>
      <c r="F5" s="169" t="s">
        <v>148</v>
      </c>
    </row>
    <row r="6" spans="1:6" ht="18">
      <c r="A6" s="170">
        <v>6</v>
      </c>
      <c r="B6" s="171">
        <v>42663.458333333336</v>
      </c>
      <c r="C6" s="173"/>
      <c r="D6" s="170" t="s">
        <v>149</v>
      </c>
      <c r="E6" s="172" t="s">
        <v>142</v>
      </c>
      <c r="F6" s="174" t="s">
        <v>145</v>
      </c>
    </row>
    <row r="7" spans="1:6" ht="18">
      <c r="A7" s="170">
        <v>7</v>
      </c>
      <c r="B7" s="171">
        <v>42675.479166666664</v>
      </c>
      <c r="C7" s="173"/>
      <c r="D7" s="168" t="s">
        <v>141</v>
      </c>
      <c r="E7" s="172" t="s">
        <v>142</v>
      </c>
      <c r="F7" s="169" t="s">
        <v>150</v>
      </c>
    </row>
    <row r="8" spans="1:6" ht="18">
      <c r="A8" s="170">
        <v>8</v>
      </c>
      <c r="B8" s="171">
        <v>42683.597222222219</v>
      </c>
      <c r="C8" s="173"/>
      <c r="D8" s="170" t="s">
        <v>151</v>
      </c>
      <c r="E8" s="172" t="s">
        <v>142</v>
      </c>
      <c r="F8" s="174" t="s">
        <v>145</v>
      </c>
    </row>
    <row r="9" spans="1:6" ht="18">
      <c r="A9" s="170">
        <v>9</v>
      </c>
      <c r="B9" s="171">
        <v>42696.479166666664</v>
      </c>
      <c r="C9" s="173"/>
      <c r="D9" s="168" t="s">
        <v>141</v>
      </c>
      <c r="E9" s="172" t="s">
        <v>142</v>
      </c>
      <c r="F9" s="169" t="s">
        <v>152</v>
      </c>
    </row>
    <row r="10" spans="1:6" ht="18">
      <c r="A10" s="170">
        <v>10</v>
      </c>
      <c r="B10" s="171">
        <v>42702.416666666664</v>
      </c>
      <c r="C10" s="173"/>
      <c r="D10" s="170" t="s">
        <v>153</v>
      </c>
      <c r="E10" s="172" t="s">
        <v>142</v>
      </c>
      <c r="F10" s="174" t="s">
        <v>145</v>
      </c>
    </row>
    <row r="11" spans="1:6" ht="18">
      <c r="A11" s="170">
        <v>11</v>
      </c>
      <c r="B11" s="171">
        <v>42717.479166666664</v>
      </c>
      <c r="C11" s="173"/>
      <c r="D11" s="168" t="s">
        <v>141</v>
      </c>
      <c r="E11" s="172" t="s">
        <v>142</v>
      </c>
      <c r="F11" s="169" t="s">
        <v>154</v>
      </c>
    </row>
    <row r="12" spans="1:6" ht="18">
      <c r="A12" s="139"/>
      <c r="B12" s="121"/>
      <c r="C12" s="122"/>
      <c r="D12" s="120"/>
      <c r="E12" s="123"/>
      <c r="F12" s="124"/>
    </row>
    <row r="13" spans="1:6" ht="18">
      <c r="A13" s="139"/>
      <c r="B13" s="121"/>
      <c r="C13" s="122"/>
      <c r="D13" s="120"/>
      <c r="E13" s="123"/>
      <c r="F13" s="124"/>
    </row>
    <row r="14" spans="1:6" ht="18">
      <c r="A14" s="170">
        <v>12</v>
      </c>
      <c r="B14" s="171">
        <v>42747.4375</v>
      </c>
      <c r="C14" s="173"/>
      <c r="D14" s="170" t="s">
        <v>155</v>
      </c>
      <c r="E14" s="172" t="s">
        <v>142</v>
      </c>
      <c r="F14" s="174" t="s">
        <v>145</v>
      </c>
    </row>
    <row r="15" spans="1:6" ht="18">
      <c r="A15" s="170">
        <v>13</v>
      </c>
      <c r="B15" s="171">
        <v>42752.479166666664</v>
      </c>
      <c r="C15" s="173"/>
      <c r="D15" s="168" t="s">
        <v>141</v>
      </c>
      <c r="E15" s="172" t="s">
        <v>142</v>
      </c>
      <c r="F15" s="169" t="s">
        <v>156</v>
      </c>
    </row>
    <row r="16" spans="1:6" ht="18">
      <c r="A16" s="170">
        <v>14</v>
      </c>
      <c r="B16" s="171">
        <v>42762.395833333336</v>
      </c>
      <c r="C16" s="173"/>
      <c r="D16" s="170" t="s">
        <v>157</v>
      </c>
      <c r="E16" s="172" t="s">
        <v>142</v>
      </c>
      <c r="F16" s="174" t="s">
        <v>145</v>
      </c>
    </row>
    <row r="17" spans="1:8" ht="18">
      <c r="A17" s="170">
        <v>15</v>
      </c>
      <c r="B17" s="171">
        <v>42766.395833333336</v>
      </c>
      <c r="C17" s="173"/>
      <c r="D17" s="168" t="s">
        <v>141</v>
      </c>
      <c r="E17" s="172" t="s">
        <v>142</v>
      </c>
      <c r="F17" s="169" t="s">
        <v>158</v>
      </c>
    </row>
    <row r="18" spans="1:8" ht="18">
      <c r="A18" s="170">
        <v>16</v>
      </c>
      <c r="B18" s="171">
        <v>42773.458333333336</v>
      </c>
      <c r="C18" s="173"/>
      <c r="D18" s="170" t="s">
        <v>159</v>
      </c>
      <c r="E18" s="172" t="s">
        <v>142</v>
      </c>
      <c r="F18" s="174" t="s">
        <v>145</v>
      </c>
    </row>
    <row r="19" spans="1:8" ht="18">
      <c r="A19" s="170">
        <v>17</v>
      </c>
      <c r="B19" s="171">
        <v>42794.5625</v>
      </c>
      <c r="C19" s="173"/>
      <c r="D19" s="168" t="s">
        <v>141</v>
      </c>
      <c r="E19" s="172" t="s">
        <v>142</v>
      </c>
      <c r="F19" s="169" t="s">
        <v>160</v>
      </c>
    </row>
    <row r="20" spans="1:8" ht="18">
      <c r="A20" s="170">
        <v>18</v>
      </c>
      <c r="B20" s="171">
        <v>42802.46875</v>
      </c>
      <c r="C20" s="173"/>
      <c r="D20" s="170" t="s">
        <v>161</v>
      </c>
      <c r="E20" s="172" t="s">
        <v>142</v>
      </c>
      <c r="F20" s="174" t="s">
        <v>145</v>
      </c>
    </row>
    <row r="21" spans="1:8" ht="18">
      <c r="A21" s="170">
        <v>19</v>
      </c>
      <c r="B21" s="171">
        <v>42815.5625</v>
      </c>
      <c r="C21" s="173"/>
      <c r="D21" s="168" t="s">
        <v>141</v>
      </c>
      <c r="E21" s="172" t="s">
        <v>142</v>
      </c>
      <c r="F21" s="169" t="s">
        <v>162</v>
      </c>
    </row>
    <row r="22" spans="1:8" ht="18">
      <c r="A22" s="170">
        <v>20</v>
      </c>
      <c r="B22" s="171">
        <v>42822.416666666664</v>
      </c>
      <c r="C22" s="173"/>
      <c r="D22" s="170" t="s">
        <v>163</v>
      </c>
      <c r="E22" s="172" t="s">
        <v>142</v>
      </c>
      <c r="F22" s="174" t="s">
        <v>145</v>
      </c>
    </row>
    <row r="23" spans="1:8" ht="18">
      <c r="A23" s="170">
        <v>21</v>
      </c>
      <c r="B23" s="171">
        <v>42843.395833333336</v>
      </c>
      <c r="C23" s="173"/>
      <c r="D23" s="168" t="s">
        <v>141</v>
      </c>
      <c r="E23" s="172" t="s">
        <v>142</v>
      </c>
      <c r="F23" s="169" t="s">
        <v>164</v>
      </c>
    </row>
    <row r="24" spans="1:8" ht="18">
      <c r="A24" s="167">
        <v>22</v>
      </c>
      <c r="B24" s="171">
        <v>42850.395833333336</v>
      </c>
      <c r="C24" s="173"/>
      <c r="D24" s="170" t="s">
        <v>165</v>
      </c>
      <c r="E24" s="172" t="s">
        <v>142</v>
      </c>
      <c r="F24" s="174" t="s">
        <v>145</v>
      </c>
    </row>
    <row r="25" spans="1:8" ht="18">
      <c r="A25" s="140"/>
      <c r="B25" s="126"/>
      <c r="C25" s="127"/>
      <c r="D25" s="128"/>
      <c r="E25" s="129"/>
      <c r="F25" s="130"/>
    </row>
    <row r="26" spans="1:8" ht="18">
      <c r="A26" s="141"/>
      <c r="B26" s="126"/>
      <c r="C26" s="127"/>
      <c r="D26" s="125"/>
      <c r="E26" s="129"/>
      <c r="F26" s="131"/>
    </row>
    <row r="27" spans="1:8">
      <c r="B27" s="138" t="str">
        <f>CONCATENATE(PROPER(TEXT(B1,"dddd")),"en den ",TEXT(B1,"d"),"/",TEXT(B1,"M")," mot ",IF(LEFT(D1,4)="Pers",CONCATENATE(F1," hemma"),CONCATENATE(D1," borta")))</f>
        <v>Tisdagen den 30/8 mot   Tyringe 1 hemma</v>
      </c>
      <c r="C27" s="181"/>
      <c r="D27" s="181"/>
      <c r="E27" s="181"/>
      <c r="F27" s="181"/>
      <c r="H27" s="136"/>
    </row>
    <row r="28" spans="1:8">
      <c r="B28" s="138" t="str">
        <f t="shared" ref="B28:B37" si="0">CONCATENATE(PROPER(TEXT(B2,"dddd")),"en den ",TEXT(B2,"d"),"/",TEXT(B2,"M")," mot ",IF(LEFT(D2,4)="Pers",CONCATENATE(F2," hemma"),CONCATENATE(D2," borta")))</f>
        <v>Måndagen den 5/9 mot Höör 1  borta</v>
      </c>
      <c r="C28" s="181"/>
      <c r="D28" s="181"/>
      <c r="E28" s="181"/>
      <c r="F28" s="181"/>
      <c r="H28" s="136"/>
    </row>
    <row r="29" spans="1:8">
      <c r="B29" s="138" t="str">
        <f t="shared" si="0"/>
        <v>Tisdagen den 20/9 mot   Ängelholm 3 hemma</v>
      </c>
      <c r="C29" s="181"/>
      <c r="D29" s="181"/>
      <c r="E29" s="181"/>
      <c r="F29" s="181"/>
      <c r="H29" s="136"/>
    </row>
    <row r="30" spans="1:8">
      <c r="B30" s="138" t="str">
        <f t="shared" si="0"/>
        <v>Torsdagen den 29/9 mot Helsingborg 1  borta</v>
      </c>
      <c r="C30" s="181"/>
      <c r="D30" s="181"/>
      <c r="E30" s="181"/>
      <c r="F30" s="181"/>
      <c r="H30" s="136"/>
    </row>
    <row r="31" spans="1:8">
      <c r="B31" s="138" t="str">
        <f t="shared" si="0"/>
        <v>Tisdagen den 11/10 mot   Klippan 1 hemma</v>
      </c>
      <c r="C31" s="181"/>
      <c r="D31" s="181"/>
      <c r="E31" s="181"/>
      <c r="F31" s="181"/>
      <c r="H31" s="136"/>
    </row>
    <row r="32" spans="1:8">
      <c r="B32" s="138" t="str">
        <f t="shared" si="0"/>
        <v>Torsdagen den 20/10 mot Åstorp 1  borta</v>
      </c>
      <c r="C32" s="181"/>
      <c r="D32" s="181"/>
      <c r="E32" s="181"/>
      <c r="F32" s="181"/>
      <c r="H32" s="136"/>
    </row>
    <row r="33" spans="2:8">
      <c r="B33" s="138" t="str">
        <f t="shared" si="0"/>
        <v>Tisdagen den 1/11 mot   Eslöv 1 hemma</v>
      </c>
      <c r="C33" s="181"/>
      <c r="D33" s="181"/>
      <c r="E33" s="181"/>
      <c r="F33" s="181"/>
      <c r="H33" s="136"/>
    </row>
    <row r="34" spans="2:8">
      <c r="B34" s="138" t="str">
        <f t="shared" si="0"/>
        <v>Onsdagen den 9/11 mot Bjuv 1  borta</v>
      </c>
      <c r="C34" s="181"/>
      <c r="D34" s="181"/>
      <c r="E34" s="181"/>
      <c r="F34" s="181"/>
      <c r="H34" s="136"/>
    </row>
    <row r="35" spans="2:8">
      <c r="B35" s="138" t="str">
        <f t="shared" si="0"/>
        <v>Tisdagen den 22/11 mot   Landskrona 1 hemma</v>
      </c>
      <c r="C35" s="181"/>
      <c r="D35" s="181"/>
      <c r="E35" s="181"/>
      <c r="F35" s="181"/>
      <c r="H35" s="136"/>
    </row>
    <row r="36" spans="2:8">
      <c r="B36" s="138" t="str">
        <f t="shared" si="0"/>
        <v>Måndagen den 28/11 mot Höganäs 1  borta</v>
      </c>
      <c r="C36" s="181"/>
      <c r="D36" s="181"/>
      <c r="E36" s="181"/>
      <c r="F36" s="181"/>
      <c r="H36" s="136"/>
    </row>
    <row r="37" spans="2:8">
      <c r="B37" s="138" t="str">
        <f t="shared" si="0"/>
        <v>Tisdagen den 13/12 mot   Örkelljunga 1 hemma</v>
      </c>
      <c r="C37" s="181"/>
      <c r="D37" s="181"/>
      <c r="E37" s="181"/>
      <c r="F37" s="181"/>
      <c r="H37" s="136"/>
    </row>
    <row r="38" spans="2:8">
      <c r="B38" s="138" t="s">
        <v>166</v>
      </c>
      <c r="C38" s="181"/>
      <c r="D38" s="181"/>
      <c r="E38" s="181"/>
      <c r="F38" s="181"/>
    </row>
    <row r="39" spans="2:8">
      <c r="B39" s="138" t="s">
        <v>167</v>
      </c>
      <c r="C39" s="181"/>
      <c r="D39" s="181"/>
      <c r="E39" s="181"/>
      <c r="F39" s="181"/>
    </row>
    <row r="40" spans="2:8">
      <c r="B40" s="138" t="str">
        <f t="shared" ref="B40:B49" si="1">CONCATENATE(PROPER(TEXT(B14,"dddd")),"en den ",TEXT(B14,"d"),"/",TEXT(B14,"M")," mot ",IF(LEFT(D14,4)="Pers",CONCATENATE(F14," hemma"),CONCATENATE(D14," borta")))</f>
        <v>Torsdagen den 12/1 mot Tyringe 1  borta</v>
      </c>
      <c r="C40" s="181"/>
      <c r="D40" s="181"/>
      <c r="E40" s="181"/>
      <c r="F40" s="181"/>
      <c r="H40" s="136"/>
    </row>
    <row r="41" spans="2:8">
      <c r="B41" s="138" t="str">
        <f t="shared" si="1"/>
        <v>Tisdagen den 17/1 mot   Höör 1 hemma</v>
      </c>
      <c r="C41" s="181"/>
      <c r="D41" s="181"/>
      <c r="E41" s="181"/>
      <c r="F41" s="181"/>
      <c r="H41" s="136"/>
    </row>
    <row r="42" spans="2:8">
      <c r="B42" s="138" t="str">
        <f t="shared" si="1"/>
        <v>Fredagen den 27/1 mot Ängelholm 3  borta</v>
      </c>
      <c r="C42" s="181"/>
      <c r="D42" s="181"/>
      <c r="E42" s="181"/>
      <c r="F42" s="181"/>
      <c r="H42" s="136"/>
    </row>
    <row r="43" spans="2:8">
      <c r="B43" s="138" t="str">
        <f t="shared" si="1"/>
        <v>Tisdagen den 31/1 mot   Helsingborg 1 hemma</v>
      </c>
      <c r="C43" s="181"/>
      <c r="D43" s="181"/>
      <c r="E43" s="181"/>
      <c r="F43" s="181"/>
      <c r="H43" s="136"/>
    </row>
    <row r="44" spans="2:8">
      <c r="B44" s="138" t="str">
        <f t="shared" si="1"/>
        <v>Tisdagen den 7/2 mot Klippan 1  borta</v>
      </c>
      <c r="C44" s="181"/>
      <c r="D44" s="181"/>
      <c r="E44" s="181"/>
      <c r="F44" s="181"/>
      <c r="H44" s="136"/>
    </row>
    <row r="45" spans="2:8">
      <c r="B45" s="138" t="str">
        <f t="shared" si="1"/>
        <v>Tisdagen den 28/2 mot   Åstorp 1 hemma</v>
      </c>
      <c r="C45" s="181"/>
      <c r="D45" s="181"/>
      <c r="E45" s="181"/>
      <c r="F45" s="181"/>
      <c r="H45" s="136"/>
    </row>
    <row r="46" spans="2:8">
      <c r="B46" s="138" t="str">
        <f t="shared" si="1"/>
        <v>Onsdagen den 8/3 mot Eslöv 1  borta</v>
      </c>
      <c r="C46" s="181"/>
      <c r="D46" s="181"/>
      <c r="E46" s="181"/>
      <c r="F46" s="181"/>
      <c r="H46" s="136"/>
    </row>
    <row r="47" spans="2:8">
      <c r="B47" s="138" t="str">
        <f t="shared" si="1"/>
        <v>Tisdagen den 21/3 mot   Bjuv 1 hemma</v>
      </c>
      <c r="C47" s="181"/>
      <c r="D47" s="181"/>
      <c r="E47" s="181"/>
      <c r="F47" s="181"/>
      <c r="H47" s="136"/>
    </row>
    <row r="48" spans="2:8">
      <c r="B48" s="138" t="str">
        <f t="shared" si="1"/>
        <v>Tisdagen den 28/3 mot Landskrona 1  borta</v>
      </c>
      <c r="C48" s="181"/>
      <c r="D48" s="181"/>
      <c r="E48" s="181"/>
      <c r="F48" s="181"/>
      <c r="H48" s="136"/>
    </row>
    <row r="49" spans="2:8">
      <c r="B49" s="138" t="str">
        <f t="shared" si="1"/>
        <v>Tisdagen den 18/4 mot   Höganäs 1 hemma</v>
      </c>
      <c r="C49" s="181"/>
      <c r="D49" s="181"/>
      <c r="E49" s="181"/>
      <c r="F49" s="181"/>
      <c r="H49" s="136"/>
    </row>
    <row r="50" spans="2:8">
      <c r="B50" s="138" t="str">
        <f>CONCATENATE(PROPER(TEXT(B24,"dddd")),"en den ",TEXT(B24,"d"),"/",TEXT(B24,"M")," mot ",IF(LEFT(D24,4)="Pers",CONCATENATE(F24," hemma"),CONCATENATE(D24," borta")))</f>
        <v>Tisdagen den 25/4 mot Örkelljunga 1  borta</v>
      </c>
      <c r="C50" s="181"/>
      <c r="D50" s="181"/>
      <c r="E50" s="181"/>
      <c r="F50" s="181"/>
      <c r="H50" s="136"/>
    </row>
  </sheetData>
  <sheetProtection password="F29D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&amp;C&amp;"Arial,Fet"&amp;20Spelprogram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10</vt:i4>
      </vt:variant>
    </vt:vector>
  </HeadingPairs>
  <TitlesOfParts>
    <vt:vector size="17" baseType="lpstr">
      <vt:lpstr>Index</vt:lpstr>
      <vt:lpstr>Startkort 1</vt:lpstr>
      <vt:lpstr>Startkort 2</vt:lpstr>
      <vt:lpstr>Matchinfo</vt:lpstr>
      <vt:lpstr>Spelarkostnad HT</vt:lpstr>
      <vt:lpstr>Spelarkostnad VT</vt:lpstr>
      <vt:lpstr>Program</vt:lpstr>
      <vt:lpstr>Spelare</vt:lpstr>
      <vt:lpstr>Spelborta</vt:lpstr>
      <vt:lpstr>Speldag</vt:lpstr>
      <vt:lpstr>Speldagar</vt:lpstr>
      <vt:lpstr>Spelhemma</vt:lpstr>
      <vt:lpstr>Spelomg</vt:lpstr>
      <vt:lpstr>Matchinfo!Utskriftsområde</vt:lpstr>
      <vt:lpstr>Program!Utskriftsområde</vt:lpstr>
      <vt:lpstr>'Spelarkostnad HT'!Utskriftsområde</vt:lpstr>
      <vt:lpstr>'Spelarkostnad VT'!Utskriftsområde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GorSt</dc:creator>
  <cp:lastModifiedBy>GorSt</cp:lastModifiedBy>
  <cp:revision/>
  <dcterms:created xsi:type="dcterms:W3CDTF">2014-03-11T19:50:10Z</dcterms:created>
  <dcterms:modified xsi:type="dcterms:W3CDTF">2016-09-04T15:55:35Z</dcterms:modified>
</cp:coreProperties>
</file>